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skmcz-my.sharepoint.com/personal/koplik_sskm_cz/Documents/Plocha/U Moravy/2022 Oprava koupelen/výběr dodavatele/01_B_Položkový rozpočet_příloha č. 1 smlouvy o dílo/01_B_Položkový rozpočet_příloha č. 1 smlouvy o dílo/"/>
    </mc:Choice>
  </mc:AlternateContent>
  <xr:revisionPtr revIDLastSave="2" documentId="11_03752B1A5F39D2B769898B368E2A24707730440D" xr6:coauthVersionLast="47" xr6:coauthVersionMax="47" xr10:uidLastSave="{8FB12D75-D5AC-49D5-AA9C-E2F58F9BEE28}"/>
  <bookViews>
    <workbookView xWindow="2805" yWindow="1020" windowWidth="22605" windowHeight="12855" xr2:uid="{00000000-000D-0000-FFFF-FFFF00000000}"/>
  </bookViews>
  <sheets>
    <sheet name="Stavba" sheetId="1" r:id="rId1"/>
    <sheet name="A12 12.1 " sheetId="2" r:id="rId2"/>
    <sheet name="A12 12.4a " sheetId="3" r:id="rId3"/>
    <sheet name="A12 12.4b " sheetId="4" r:id="rId4"/>
    <sheet name="A12 12.4c " sheetId="5" r:id="rId5"/>
    <sheet name="A12 12.5 " sheetId="6" r:id="rId6"/>
  </sheets>
  <definedNames>
    <definedName name="AAA" localSheetId="2">'A12 12.4a '!#REF!</definedName>
    <definedName name="AAA" localSheetId="3">'A12 12.4b '!#REF!</definedName>
    <definedName name="AAA" localSheetId="4">'A12 12.4c '!#REF!</definedName>
    <definedName name="AAA" localSheetId="5">'A12 12.5 '!#REF!</definedName>
    <definedName name="AAA">'A12 12.1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'A12 12.4a '!#REF!</definedName>
    <definedName name="Dodavka0" localSheetId="3">'A12 12.4b '!#REF!</definedName>
    <definedName name="Dodavka0" localSheetId="4">'A12 12.4c '!#REF!</definedName>
    <definedName name="Dodavka0" localSheetId="5">'A12 12.5 '!#REF!</definedName>
    <definedName name="Dodavka0">'A12 12.1 '!#REF!</definedName>
    <definedName name="dpsc" localSheetId="0">Stavba!$C$9</definedName>
    <definedName name="dpsc">#REF!</definedName>
    <definedName name="HSV">#REF!</definedName>
    <definedName name="HSV_" localSheetId="2">'A12 12.4a '!#REF!</definedName>
    <definedName name="HSV_" localSheetId="3">'A12 12.4b '!#REF!</definedName>
    <definedName name="HSV_" localSheetId="4">'A12 12.4c '!#REF!</definedName>
    <definedName name="HSV_" localSheetId="5">'A12 12.5 '!#REF!</definedName>
    <definedName name="HSV_">'A12 12.1 '!#REF!</definedName>
    <definedName name="HSV0" localSheetId="2">'A12 12.4a '!#REF!</definedName>
    <definedName name="HSV0" localSheetId="3">'A12 12.4b '!#REF!</definedName>
    <definedName name="HSV0" localSheetId="4">'A12 12.4c '!#REF!</definedName>
    <definedName name="HSV0" localSheetId="5">'A12 12.5 '!#REF!</definedName>
    <definedName name="HSV0">'A12 12.1 '!#REF!</definedName>
    <definedName name="HZS">#REF!</definedName>
    <definedName name="HZS0" localSheetId="2">'A12 12.4a '!#REF!</definedName>
    <definedName name="HZS0" localSheetId="3">'A12 12.4b '!#REF!</definedName>
    <definedName name="HZS0" localSheetId="4">'A12 12.4c '!#REF!</definedName>
    <definedName name="HZS0" localSheetId="5">'A12 12.5 '!#REF!</definedName>
    <definedName name="HZS0">'A12 12.1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'A12 12.4a '!#REF!</definedName>
    <definedName name="Mont_" localSheetId="3">'A12 12.4b '!#REF!</definedName>
    <definedName name="Mont_" localSheetId="4">'A12 12.4c '!#REF!</definedName>
    <definedName name="Mont_" localSheetId="5">'A12 12.5 '!#REF!</definedName>
    <definedName name="Mont_">'A12 12.1 '!#REF!</definedName>
    <definedName name="Montaz0" localSheetId="2">'A12 12.4a '!#REF!</definedName>
    <definedName name="Montaz0" localSheetId="3">'A12 12.4b '!#REF!</definedName>
    <definedName name="Montaz0" localSheetId="4">'A12 12.4c '!#REF!</definedName>
    <definedName name="Montaz0" localSheetId="5">'A12 12.5 '!#REF!</definedName>
    <definedName name="Montaz0">'A12 12.1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'A12 12.1 '!$1:$6</definedName>
    <definedName name="_xlnm.Print_Titles" localSheetId="2">'A12 12.4a '!$1:$6</definedName>
    <definedName name="_xlnm.Print_Titles" localSheetId="3">'A12 12.4b '!$1:$6</definedName>
    <definedName name="_xlnm.Print_Titles" localSheetId="4">'A12 12.4c '!$1:$6</definedName>
    <definedName name="_xlnm.Print_Titles" localSheetId="5">'A12 12.5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'A12 12.1 '!$A$1:$K$334</definedName>
    <definedName name="_xlnm.Print_Area" localSheetId="2">'A12 12.4a '!$A$1:$K$106</definedName>
    <definedName name="_xlnm.Print_Area" localSheetId="3">'A12 12.4b '!$A$1:$K$46</definedName>
    <definedName name="_xlnm.Print_Area" localSheetId="4">'A12 12.4c '!$A$1:$K$19</definedName>
    <definedName name="_xlnm.Print_Area" localSheetId="5">'A12 12.5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'A12 12.4a '!#REF!</definedName>
    <definedName name="PSV_" localSheetId="3">'A12 12.4b '!#REF!</definedName>
    <definedName name="PSV_" localSheetId="4">'A12 12.4c '!#REF!</definedName>
    <definedName name="PSV_" localSheetId="5">'A12 12.5 '!#REF!</definedName>
    <definedName name="PSV_">'A12 12.1 '!#REF!</definedName>
    <definedName name="PSV0" localSheetId="2">'A12 12.4a '!#REF!</definedName>
    <definedName name="PSV0" localSheetId="3">'A12 12.4b '!#REF!</definedName>
    <definedName name="PSV0" localSheetId="4">'A12 12.4c '!#REF!</definedName>
    <definedName name="PSV0" localSheetId="5">'A12 12.5 '!#REF!</definedName>
    <definedName name="PSV0">'A12 12.1 '!#REF!</definedName>
    <definedName name="SazbaDPH1">Stavba!$D$19</definedName>
    <definedName name="SazbaDPH2">Stavba!$D$21</definedName>
    <definedName name="SloupecCC" localSheetId="2">'A12 12.4a '!$G$6</definedName>
    <definedName name="SloupecCC" localSheetId="3">'A12 12.4b '!$G$6</definedName>
    <definedName name="SloupecCC" localSheetId="4">'A12 12.4c '!$G$6</definedName>
    <definedName name="SloupecCC" localSheetId="5">'A12 12.5 '!$G$6</definedName>
    <definedName name="SloupecCC">'A12 12.1 '!$G$6</definedName>
    <definedName name="SloupecCDH" localSheetId="2">'A12 12.4a '!$K$6</definedName>
    <definedName name="SloupecCDH" localSheetId="3">'A12 12.4b '!$K$6</definedName>
    <definedName name="SloupecCDH" localSheetId="4">'A12 12.4c '!$K$6</definedName>
    <definedName name="SloupecCDH" localSheetId="5">'A12 12.5 '!$K$6</definedName>
    <definedName name="SloupecCDH">'A12 12.1 '!$K$6</definedName>
    <definedName name="SloupecCisloPol" localSheetId="2">'A12 12.4a '!$B$6</definedName>
    <definedName name="SloupecCisloPol" localSheetId="3">'A12 12.4b '!$B$6</definedName>
    <definedName name="SloupecCisloPol" localSheetId="4">'A12 12.4c '!$B$6</definedName>
    <definedName name="SloupecCisloPol" localSheetId="5">'A12 12.5 '!$B$6</definedName>
    <definedName name="SloupecCisloPol">'A12 12.1 '!$B$6</definedName>
    <definedName name="SloupecCH" localSheetId="2">'A12 12.4a '!$I$6</definedName>
    <definedName name="SloupecCH" localSheetId="3">'A12 12.4b '!$I$6</definedName>
    <definedName name="SloupecCH" localSheetId="4">'A12 12.4c '!$I$6</definedName>
    <definedName name="SloupecCH" localSheetId="5">'A12 12.5 '!$I$6</definedName>
    <definedName name="SloupecCH">'A12 12.1 '!$I$6</definedName>
    <definedName name="SloupecJC" localSheetId="2">'A12 12.4a '!$F$6</definedName>
    <definedName name="SloupecJC" localSheetId="3">'A12 12.4b '!$F$6</definedName>
    <definedName name="SloupecJC" localSheetId="4">'A12 12.4c '!$F$6</definedName>
    <definedName name="SloupecJC" localSheetId="5">'A12 12.5 '!$F$6</definedName>
    <definedName name="SloupecJC">'A12 12.1 '!$F$6</definedName>
    <definedName name="SloupecJDH" localSheetId="2">'A12 12.4a '!$J$6</definedName>
    <definedName name="SloupecJDH" localSheetId="3">'A12 12.4b '!$J$6</definedName>
    <definedName name="SloupecJDH" localSheetId="4">'A12 12.4c '!$J$6</definedName>
    <definedName name="SloupecJDH" localSheetId="5">'A12 12.5 '!$J$6</definedName>
    <definedName name="SloupecJDH">'A12 12.1 '!$J$6</definedName>
    <definedName name="SloupecJDM" localSheetId="2">'A12 12.4a '!$J$6</definedName>
    <definedName name="SloupecJDM" localSheetId="3">'A12 12.4b '!$J$6</definedName>
    <definedName name="SloupecJDM" localSheetId="4">'A12 12.4c '!$J$6</definedName>
    <definedName name="SloupecJDM" localSheetId="5">'A12 12.5 '!$J$6</definedName>
    <definedName name="SloupecJDM">'A12 12.1 '!$J$6</definedName>
    <definedName name="SloupecJH" localSheetId="2">'A12 12.4a '!$H$6</definedName>
    <definedName name="SloupecJH" localSheetId="3">'A12 12.4b '!$H$6</definedName>
    <definedName name="SloupecJH" localSheetId="4">'A12 12.4c '!$H$6</definedName>
    <definedName name="SloupecJH" localSheetId="5">'A12 12.5 '!$H$6</definedName>
    <definedName name="SloupecJH">'A12 12.1 '!$H$6</definedName>
    <definedName name="SloupecMJ" localSheetId="2">'A12 12.4a '!$D$6</definedName>
    <definedName name="SloupecMJ" localSheetId="3">'A12 12.4b '!$D$6</definedName>
    <definedName name="SloupecMJ" localSheetId="4">'A12 12.4c '!$D$6</definedName>
    <definedName name="SloupecMJ" localSheetId="5">'A12 12.5 '!$D$6</definedName>
    <definedName name="SloupecMJ">'A12 12.1 '!$D$6</definedName>
    <definedName name="SloupecMnozstvi" localSheetId="2">'A12 12.4a '!$E$6</definedName>
    <definedName name="SloupecMnozstvi" localSheetId="3">'A12 12.4b '!$E$6</definedName>
    <definedName name="SloupecMnozstvi" localSheetId="4">'A12 12.4c '!$E$6</definedName>
    <definedName name="SloupecMnozstvi" localSheetId="5">'A12 12.5 '!$E$6</definedName>
    <definedName name="SloupecMnozstvi">'A12 12.1 '!$E$6</definedName>
    <definedName name="SloupecNazPol" localSheetId="2">'A12 12.4a '!$C$6</definedName>
    <definedName name="SloupecNazPol" localSheetId="3">'A12 12.4b '!$C$6</definedName>
    <definedName name="SloupecNazPol" localSheetId="4">'A12 12.4c '!$C$6</definedName>
    <definedName name="SloupecNazPol" localSheetId="5">'A12 12.5 '!$C$6</definedName>
    <definedName name="SloupecNazPol">'A12 12.1 '!$C$6</definedName>
    <definedName name="SloupecPC" localSheetId="2">'A12 12.4a '!$A$6</definedName>
    <definedName name="SloupecPC" localSheetId="3">'A12 12.4b '!$A$6</definedName>
    <definedName name="SloupecPC" localSheetId="4">'A12 12.4c '!$A$6</definedName>
    <definedName name="SloupecPC" localSheetId="5">'A12 12.5 '!$A$6</definedName>
    <definedName name="SloupecPC">'A12 12.1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'A12 12.1 '!#REF!</definedName>
    <definedName name="solver_opt" localSheetId="2" hidden="1">'A12 12.4a '!#REF!</definedName>
    <definedName name="solver_opt" localSheetId="3" hidden="1">'A12 12.4b '!#REF!</definedName>
    <definedName name="solver_opt" localSheetId="4" hidden="1">'A12 12.4c '!#REF!</definedName>
    <definedName name="solver_opt" localSheetId="5" hidden="1">'A12 12.5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'A12 12.4a '!#REF!</definedName>
    <definedName name="Typ" localSheetId="3">'A12 12.4b '!#REF!</definedName>
    <definedName name="Typ" localSheetId="4">'A12 12.4c '!#REF!</definedName>
    <definedName name="Typ" localSheetId="5">'A12 12.5 '!#REF!</definedName>
    <definedName name="Typ">'A12 12.1 '!#REF!</definedName>
    <definedName name="VRN" localSheetId="2">'A12 12.4a '!#REF!</definedName>
    <definedName name="VRN" localSheetId="3">'A12 12.4b '!#REF!</definedName>
    <definedName name="VRN" localSheetId="4">'A12 12.4c '!#REF!</definedName>
    <definedName name="VRN" localSheetId="5">'A12 12.5 '!#REF!</definedName>
    <definedName name="VRN">'A12 12.1 '!#REF!</definedName>
    <definedName name="VRNKc">#REF!</definedName>
    <definedName name="VRNNazev" localSheetId="2">'A12 12.4a '!#REF!</definedName>
    <definedName name="VRNNazev" localSheetId="3">'A12 12.4b '!#REF!</definedName>
    <definedName name="VRNNazev" localSheetId="4">'A12 12.4c '!#REF!</definedName>
    <definedName name="VRNNazev" localSheetId="5">'A12 12.5 '!#REF!</definedName>
    <definedName name="VRNNazev">'A12 12.1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G8" i="2"/>
  <c r="I8" i="2"/>
  <c r="K8" i="2"/>
  <c r="BD9" i="2"/>
  <c r="BD10" i="2"/>
  <c r="BD11" i="2"/>
  <c r="BD12" i="2"/>
  <c r="BD13" i="2"/>
  <c r="BD14" i="2"/>
  <c r="BD15" i="2"/>
  <c r="BD16" i="2"/>
  <c r="G17" i="2"/>
  <c r="I17" i="2"/>
  <c r="K17" i="2"/>
  <c r="BD18" i="2"/>
  <c r="BD19" i="2"/>
  <c r="BD20" i="2"/>
  <c r="BD21" i="2"/>
  <c r="G22" i="2"/>
  <c r="G31" i="2" s="1"/>
  <c r="Z31" i="2" s="1"/>
  <c r="I22" i="2"/>
  <c r="I31" i="2" s="1"/>
  <c r="Y31" i="2" s="1"/>
  <c r="K22" i="2"/>
  <c r="BD23" i="2"/>
  <c r="BD24" i="2"/>
  <c r="BD25" i="2"/>
  <c r="BD26" i="2"/>
  <c r="BD27" i="2"/>
  <c r="BD28" i="2"/>
  <c r="BD29" i="2"/>
  <c r="BD30" i="2"/>
  <c r="G33" i="2"/>
  <c r="I33" i="2"/>
  <c r="K33" i="2"/>
  <c r="BD34" i="2"/>
  <c r="BD35" i="2"/>
  <c r="BD36" i="2"/>
  <c r="BD37" i="2"/>
  <c r="BD38" i="2"/>
  <c r="BD39" i="2"/>
  <c r="BD40" i="2"/>
  <c r="BD41" i="2"/>
  <c r="G42" i="2"/>
  <c r="G82" i="2" s="1"/>
  <c r="Z82" i="2" s="1"/>
  <c r="I42" i="2"/>
  <c r="K42" i="2"/>
  <c r="BD43" i="2"/>
  <c r="BD44" i="2"/>
  <c r="BD45" i="2"/>
  <c r="BD46" i="2"/>
  <c r="BD47" i="2"/>
  <c r="BD48" i="2"/>
  <c r="BD49" i="2"/>
  <c r="BD50" i="2"/>
  <c r="G51" i="2"/>
  <c r="I51" i="2"/>
  <c r="K51" i="2"/>
  <c r="BD52" i="2"/>
  <c r="BD53" i="2"/>
  <c r="BD54" i="2"/>
  <c r="BD55" i="2"/>
  <c r="BD56" i="2"/>
  <c r="BD57" i="2"/>
  <c r="BD58" i="2"/>
  <c r="BD59" i="2"/>
  <c r="G60" i="2"/>
  <c r="I60" i="2"/>
  <c r="K60" i="2"/>
  <c r="BD61" i="2"/>
  <c r="BD62" i="2"/>
  <c r="BD63" i="2"/>
  <c r="BD64" i="2"/>
  <c r="BD65" i="2"/>
  <c r="BD66" i="2"/>
  <c r="G67" i="2"/>
  <c r="I67" i="2"/>
  <c r="K67" i="2"/>
  <c r="BD68" i="2"/>
  <c r="BD69" i="2"/>
  <c r="BD70" i="2"/>
  <c r="BD71" i="2"/>
  <c r="G72" i="2"/>
  <c r="I72" i="2"/>
  <c r="K72" i="2"/>
  <c r="BD73" i="2"/>
  <c r="BD74" i="2"/>
  <c r="BD75" i="2"/>
  <c r="BD76" i="2"/>
  <c r="G77" i="2"/>
  <c r="I77" i="2"/>
  <c r="K77" i="2"/>
  <c r="BD78" i="2"/>
  <c r="BD79" i="2"/>
  <c r="BD80" i="2"/>
  <c r="BD81" i="2"/>
  <c r="G84" i="2"/>
  <c r="I84" i="2"/>
  <c r="I99" i="2" s="1"/>
  <c r="Y99" i="2" s="1"/>
  <c r="K84" i="2"/>
  <c r="BD85" i="2"/>
  <c r="BD86" i="2"/>
  <c r="BD87" i="2"/>
  <c r="BD88" i="2"/>
  <c r="G89" i="2"/>
  <c r="I89" i="2"/>
  <c r="K89" i="2"/>
  <c r="BD90" i="2"/>
  <c r="BD91" i="2"/>
  <c r="BD92" i="2"/>
  <c r="BD93" i="2"/>
  <c r="G94" i="2"/>
  <c r="I94" i="2"/>
  <c r="K94" i="2"/>
  <c r="BD95" i="2"/>
  <c r="BD96" i="2"/>
  <c r="BD97" i="2"/>
  <c r="BD98" i="2"/>
  <c r="G101" i="2"/>
  <c r="I101" i="2"/>
  <c r="K101" i="2"/>
  <c r="K120" i="2" s="1"/>
  <c r="X120" i="2" s="1"/>
  <c r="BD102" i="2"/>
  <c r="BD103" i="2"/>
  <c r="BD104" i="2"/>
  <c r="BD105" i="2"/>
  <c r="BD106" i="2"/>
  <c r="BD107" i="2"/>
  <c r="BD108" i="2"/>
  <c r="BD109" i="2"/>
  <c r="G110" i="2"/>
  <c r="G120" i="2" s="1"/>
  <c r="Z120" i="2" s="1"/>
  <c r="I110" i="2"/>
  <c r="K110" i="2"/>
  <c r="BD111" i="2"/>
  <c r="BD112" i="2"/>
  <c r="BD113" i="2"/>
  <c r="BD114" i="2"/>
  <c r="G115" i="2"/>
  <c r="I115" i="2"/>
  <c r="I120" i="2" s="1"/>
  <c r="Y120" i="2" s="1"/>
  <c r="K115" i="2"/>
  <c r="BD116" i="2"/>
  <c r="BD117" i="2"/>
  <c r="BD118" i="2"/>
  <c r="BD119" i="2"/>
  <c r="G122" i="2"/>
  <c r="G131" i="2" s="1"/>
  <c r="Z131" i="2" s="1"/>
  <c r="I122" i="2"/>
  <c r="I131" i="2" s="1"/>
  <c r="Y131" i="2" s="1"/>
  <c r="K122" i="2"/>
  <c r="BD123" i="2"/>
  <c r="BD124" i="2"/>
  <c r="BD125" i="2"/>
  <c r="BD126" i="2"/>
  <c r="BD127" i="2"/>
  <c r="BD128" i="2"/>
  <c r="BD129" i="2"/>
  <c r="BD130" i="2"/>
  <c r="K131" i="2"/>
  <c r="X131" i="2"/>
  <c r="G133" i="2"/>
  <c r="I133" i="2"/>
  <c r="K133" i="2"/>
  <c r="BD134" i="2"/>
  <c r="BD135" i="2"/>
  <c r="BD136" i="2"/>
  <c r="BD137" i="2"/>
  <c r="BD138" i="2"/>
  <c r="BD139" i="2"/>
  <c r="BD140" i="2"/>
  <c r="BD141" i="2"/>
  <c r="G142" i="2"/>
  <c r="I142" i="2"/>
  <c r="K142" i="2"/>
  <c r="BD143" i="2"/>
  <c r="BD144" i="2"/>
  <c r="BD145" i="2"/>
  <c r="BD146" i="2"/>
  <c r="G147" i="2"/>
  <c r="I147" i="2"/>
  <c r="K147" i="2"/>
  <c r="BD148" i="2"/>
  <c r="BD149" i="2"/>
  <c r="BD150" i="2"/>
  <c r="BD151" i="2"/>
  <c r="G152" i="2"/>
  <c r="I152" i="2"/>
  <c r="K152" i="2"/>
  <c r="BD153" i="2"/>
  <c r="BD154" i="2"/>
  <c r="BD155" i="2"/>
  <c r="BD156" i="2"/>
  <c r="G157" i="2"/>
  <c r="I157" i="2"/>
  <c r="K157" i="2"/>
  <c r="BD158" i="2"/>
  <c r="BD159" i="2"/>
  <c r="BD160" i="2"/>
  <c r="BD161" i="2"/>
  <c r="G162" i="2"/>
  <c r="I162" i="2"/>
  <c r="K162" i="2"/>
  <c r="BD163" i="2"/>
  <c r="BD164" i="2"/>
  <c r="BD165" i="2"/>
  <c r="BD166" i="2"/>
  <c r="G167" i="2"/>
  <c r="I167" i="2"/>
  <c r="K167" i="2"/>
  <c r="BD168" i="2"/>
  <c r="BD169" i="2"/>
  <c r="BD170" i="2"/>
  <c r="BD171" i="2"/>
  <c r="K172" i="2"/>
  <c r="X172" i="2" s="1"/>
  <c r="G174" i="2"/>
  <c r="I174" i="2"/>
  <c r="K174" i="2"/>
  <c r="BD175" i="2"/>
  <c r="BD176" i="2"/>
  <c r="BD177" i="2"/>
  <c r="BD178" i="2"/>
  <c r="G179" i="2"/>
  <c r="I179" i="2"/>
  <c r="K179" i="2"/>
  <c r="K184" i="2" s="1"/>
  <c r="X184" i="2" s="1"/>
  <c r="BD180" i="2"/>
  <c r="BD181" i="2"/>
  <c r="BD182" i="2"/>
  <c r="BD183" i="2"/>
  <c r="G186" i="2"/>
  <c r="G187" i="2" s="1"/>
  <c r="Z187" i="2" s="1"/>
  <c r="I186" i="2"/>
  <c r="I187" i="2" s="1"/>
  <c r="Y187" i="2" s="1"/>
  <c r="K186" i="2"/>
  <c r="K187" i="2" s="1"/>
  <c r="X187" i="2" s="1"/>
  <c r="G189" i="2"/>
  <c r="I189" i="2"/>
  <c r="K189" i="2"/>
  <c r="BD190" i="2"/>
  <c r="BD191" i="2"/>
  <c r="BD192" i="2"/>
  <c r="BD193" i="2"/>
  <c r="G194" i="2"/>
  <c r="I194" i="2"/>
  <c r="K194" i="2"/>
  <c r="BD196" i="2"/>
  <c r="BD197" i="2"/>
  <c r="BD198" i="2"/>
  <c r="BD199" i="2"/>
  <c r="BD200" i="2"/>
  <c r="BD201" i="2"/>
  <c r="BD202" i="2"/>
  <c r="BD203" i="2"/>
  <c r="G204" i="2"/>
  <c r="I204" i="2"/>
  <c r="K204" i="2"/>
  <c r="G207" i="2"/>
  <c r="I207" i="2"/>
  <c r="K207" i="2"/>
  <c r="BD208" i="2"/>
  <c r="BD209" i="2"/>
  <c r="BD210" i="2"/>
  <c r="BD211" i="2"/>
  <c r="G212" i="2"/>
  <c r="I212" i="2"/>
  <c r="K212" i="2"/>
  <c r="BD213" i="2"/>
  <c r="BD214" i="2"/>
  <c r="BD215" i="2"/>
  <c r="BD216" i="2"/>
  <c r="G217" i="2"/>
  <c r="I217" i="2"/>
  <c r="K217" i="2"/>
  <c r="G220" i="2"/>
  <c r="G225" i="2" s="1"/>
  <c r="Z225" i="2" s="1"/>
  <c r="I220" i="2"/>
  <c r="I225" i="2" s="1"/>
  <c r="Y225" i="2" s="1"/>
  <c r="K220" i="2"/>
  <c r="BD221" i="2"/>
  <c r="BD222" i="2"/>
  <c r="BD223" i="2"/>
  <c r="BD224" i="2"/>
  <c r="K225" i="2"/>
  <c r="X225" i="2" s="1"/>
  <c r="G227" i="2"/>
  <c r="I227" i="2"/>
  <c r="K227" i="2"/>
  <c r="BD228" i="2"/>
  <c r="BD229" i="2"/>
  <c r="BD230" i="2"/>
  <c r="BD231" i="2"/>
  <c r="G232" i="2"/>
  <c r="I232" i="2"/>
  <c r="K232" i="2"/>
  <c r="BD233" i="2"/>
  <c r="BD234" i="2"/>
  <c r="BD235" i="2"/>
  <c r="BD236" i="2"/>
  <c r="G237" i="2"/>
  <c r="I237" i="2"/>
  <c r="K237" i="2"/>
  <c r="BD238" i="2"/>
  <c r="G239" i="2"/>
  <c r="I239" i="2"/>
  <c r="K239" i="2"/>
  <c r="G242" i="2"/>
  <c r="G247" i="2" s="1"/>
  <c r="Z247" i="2" s="1"/>
  <c r="I242" i="2"/>
  <c r="I247" i="2" s="1"/>
  <c r="Y247" i="2" s="1"/>
  <c r="K242" i="2"/>
  <c r="K247" i="2" s="1"/>
  <c r="X247" i="2" s="1"/>
  <c r="BD243" i="2"/>
  <c r="BD244" i="2"/>
  <c r="BD245" i="2"/>
  <c r="BD246" i="2"/>
  <c r="G249" i="2"/>
  <c r="I249" i="2"/>
  <c r="K249" i="2"/>
  <c r="BD250" i="2"/>
  <c r="BD251" i="2"/>
  <c r="BD252" i="2"/>
  <c r="BD253" i="2"/>
  <c r="G254" i="2"/>
  <c r="I254" i="2"/>
  <c r="K254" i="2"/>
  <c r="BD255" i="2"/>
  <c r="BD256" i="2"/>
  <c r="BD257" i="2"/>
  <c r="BD258" i="2"/>
  <c r="BD259" i="2"/>
  <c r="BD260" i="2"/>
  <c r="BD261" i="2"/>
  <c r="BD262" i="2"/>
  <c r="BD263" i="2"/>
  <c r="BD264" i="2"/>
  <c r="BD265" i="2"/>
  <c r="BD266" i="2"/>
  <c r="G267" i="2"/>
  <c r="I267" i="2"/>
  <c r="K267" i="2"/>
  <c r="BD268" i="2"/>
  <c r="G269" i="2"/>
  <c r="I269" i="2"/>
  <c r="K269" i="2"/>
  <c r="BD270" i="2"/>
  <c r="G271" i="2"/>
  <c r="I271" i="2"/>
  <c r="K271" i="2"/>
  <c r="BD272" i="2"/>
  <c r="G273" i="2"/>
  <c r="I273" i="2"/>
  <c r="K273" i="2"/>
  <c r="G276" i="2"/>
  <c r="I276" i="2"/>
  <c r="I289" i="2" s="1"/>
  <c r="Y289" i="2" s="1"/>
  <c r="K276" i="2"/>
  <c r="G277" i="2"/>
  <c r="I277" i="2"/>
  <c r="K277" i="2"/>
  <c r="BD278" i="2"/>
  <c r="BD279" i="2"/>
  <c r="BD280" i="2"/>
  <c r="BD281" i="2"/>
  <c r="G282" i="2"/>
  <c r="I282" i="2"/>
  <c r="K282" i="2"/>
  <c r="BD283" i="2"/>
  <c r="BD284" i="2"/>
  <c r="BD285" i="2"/>
  <c r="BD286" i="2"/>
  <c r="BD287" i="2"/>
  <c r="BD288" i="2"/>
  <c r="G289" i="2"/>
  <c r="Z289" i="2" s="1"/>
  <c r="G291" i="2"/>
  <c r="I291" i="2"/>
  <c r="K291" i="2"/>
  <c r="K305" i="2" s="1"/>
  <c r="X305" i="2" s="1"/>
  <c r="BD292" i="2"/>
  <c r="BD293" i="2"/>
  <c r="BD294" i="2"/>
  <c r="BD295" i="2"/>
  <c r="BD296" i="2"/>
  <c r="BD297" i="2"/>
  <c r="BD298" i="2"/>
  <c r="BD299" i="2"/>
  <c r="BD300" i="2"/>
  <c r="BD301" i="2"/>
  <c r="BD302" i="2"/>
  <c r="BD303" i="2"/>
  <c r="G304" i="2"/>
  <c r="I304" i="2"/>
  <c r="I305" i="2" s="1"/>
  <c r="Y305" i="2" s="1"/>
  <c r="K304" i="2"/>
  <c r="G307" i="2"/>
  <c r="I307" i="2"/>
  <c r="K307" i="2"/>
  <c r="BD308" i="2"/>
  <c r="BD309" i="2"/>
  <c r="BD310" i="2"/>
  <c r="BD311" i="2"/>
  <c r="G312" i="2"/>
  <c r="I312" i="2"/>
  <c r="K312" i="2"/>
  <c r="BD313" i="2"/>
  <c r="BD314" i="2"/>
  <c r="BD315" i="2"/>
  <c r="BD316" i="2"/>
  <c r="G317" i="2"/>
  <c r="I317" i="2"/>
  <c r="K317" i="2"/>
  <c r="BD318" i="2"/>
  <c r="BD319" i="2"/>
  <c r="BD320" i="2"/>
  <c r="BD321" i="2"/>
  <c r="G324" i="2"/>
  <c r="I324" i="2"/>
  <c r="K324" i="2"/>
  <c r="G325" i="2"/>
  <c r="I325" i="2"/>
  <c r="K325" i="2"/>
  <c r="G326" i="2"/>
  <c r="I326" i="2"/>
  <c r="K326" i="2"/>
  <c r="G327" i="2"/>
  <c r="I327" i="2"/>
  <c r="K327" i="2"/>
  <c r="G328" i="2"/>
  <c r="I328" i="2"/>
  <c r="K328" i="2"/>
  <c r="G329" i="2"/>
  <c r="I329" i="2"/>
  <c r="K329" i="2"/>
  <c r="G330" i="2"/>
  <c r="I330" i="2"/>
  <c r="K330" i="2"/>
  <c r="G331" i="2"/>
  <c r="I331" i="2"/>
  <c r="K331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I104" i="3" s="1"/>
  <c r="Y104" i="3" s="1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I17" i="4" s="1"/>
  <c r="Y17" i="4" s="1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K25" i="4" s="1"/>
  <c r="X25" i="4" s="1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3" i="4"/>
  <c r="G36" i="4" s="1"/>
  <c r="Z36" i="4" s="1"/>
  <c r="I33" i="4"/>
  <c r="K33" i="4"/>
  <c r="G34" i="4"/>
  <c r="I34" i="4"/>
  <c r="K34" i="4"/>
  <c r="G35" i="4"/>
  <c r="I35" i="4"/>
  <c r="K35" i="4"/>
  <c r="G38" i="4"/>
  <c r="I38" i="4"/>
  <c r="K38" i="4"/>
  <c r="G39" i="4"/>
  <c r="G44" i="4" s="1"/>
  <c r="Z44" i="4" s="1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8" i="5"/>
  <c r="I8" i="5"/>
  <c r="K8" i="5"/>
  <c r="G9" i="5"/>
  <c r="I9" i="5"/>
  <c r="K9" i="5"/>
  <c r="G10" i="5"/>
  <c r="I10" i="5"/>
  <c r="I12" i="5" s="1"/>
  <c r="Y12" i="5" s="1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G79" i="3" l="1"/>
  <c r="Z79" i="3" s="1"/>
  <c r="K289" i="2"/>
  <c r="X289" i="2" s="1"/>
  <c r="G11" i="4"/>
  <c r="Z11" i="4" s="1"/>
  <c r="G45" i="4" s="1"/>
  <c r="H33" i="1" s="1"/>
  <c r="I33" i="1" s="1"/>
  <c r="F33" i="1" s="1"/>
  <c r="K26" i="3"/>
  <c r="X26" i="3" s="1"/>
  <c r="K205" i="2"/>
  <c r="X205" i="2" s="1"/>
  <c r="I218" i="2"/>
  <c r="Y218" i="2" s="1"/>
  <c r="G17" i="5"/>
  <c r="Z17" i="5" s="1"/>
  <c r="G12" i="5"/>
  <c r="Z12" i="5" s="1"/>
  <c r="I44" i="4"/>
  <c r="Y44" i="4" s="1"/>
  <c r="I25" i="4"/>
  <c r="Y25" i="4" s="1"/>
  <c r="I94" i="3"/>
  <c r="Y94" i="3" s="1"/>
  <c r="I53" i="3"/>
  <c r="Y53" i="3" s="1"/>
  <c r="I332" i="2"/>
  <c r="Y332" i="2" s="1"/>
  <c r="K322" i="2"/>
  <c r="X322" i="2" s="1"/>
  <c r="K218" i="2"/>
  <c r="X218" i="2" s="1"/>
  <c r="K94" i="3"/>
  <c r="X94" i="3" s="1"/>
  <c r="I322" i="2"/>
  <c r="Y322" i="2" s="1"/>
  <c r="K12" i="5"/>
  <c r="X12" i="5" s="1"/>
  <c r="G322" i="2"/>
  <c r="Z322" i="2" s="1"/>
  <c r="G218" i="2"/>
  <c r="Z218" i="2" s="1"/>
  <c r="K20" i="6"/>
  <c r="X20" i="6" s="1"/>
  <c r="K21" i="6" s="1"/>
  <c r="I20" i="6"/>
  <c r="Y20" i="6" s="1"/>
  <c r="I21" i="6" s="1"/>
  <c r="G20" i="6"/>
  <c r="Z20" i="6" s="1"/>
  <c r="G21" i="6" s="1"/>
  <c r="H35" i="1" s="1"/>
  <c r="I35" i="1" s="1"/>
  <c r="F35" i="1" s="1"/>
  <c r="K17" i="5"/>
  <c r="X17" i="5" s="1"/>
  <c r="I17" i="5"/>
  <c r="Y17" i="5" s="1"/>
  <c r="K44" i="4"/>
  <c r="X44" i="4" s="1"/>
  <c r="K36" i="4"/>
  <c r="X36" i="4" s="1"/>
  <c r="I36" i="4"/>
  <c r="Y36" i="4" s="1"/>
  <c r="G17" i="4"/>
  <c r="Z17" i="4" s="1"/>
  <c r="K17" i="4"/>
  <c r="X17" i="4" s="1"/>
  <c r="K31" i="4"/>
  <c r="X31" i="4" s="1"/>
  <c r="G31" i="4"/>
  <c r="Z31" i="4" s="1"/>
  <c r="K11" i="4"/>
  <c r="X11" i="4" s="1"/>
  <c r="I11" i="4"/>
  <c r="Y11" i="4" s="1"/>
  <c r="G25" i="4"/>
  <c r="Z25" i="4" s="1"/>
  <c r="I31" i="4"/>
  <c r="Y31" i="4" s="1"/>
  <c r="K53" i="3"/>
  <c r="X53" i="3" s="1"/>
  <c r="G53" i="3"/>
  <c r="Z53" i="3" s="1"/>
  <c r="G104" i="3"/>
  <c r="Z104" i="3" s="1"/>
  <c r="K104" i="3"/>
  <c r="X104" i="3" s="1"/>
  <c r="K79" i="3"/>
  <c r="X79" i="3" s="1"/>
  <c r="K105" i="3" s="1"/>
  <c r="I79" i="3"/>
  <c r="Y79" i="3" s="1"/>
  <c r="G94" i="3"/>
  <c r="Z94" i="3" s="1"/>
  <c r="I26" i="3"/>
  <c r="Y26" i="3" s="1"/>
  <c r="G26" i="3"/>
  <c r="Z26" i="3" s="1"/>
  <c r="I172" i="2"/>
  <c r="Y172" i="2" s="1"/>
  <c r="G172" i="2"/>
  <c r="Z172" i="2" s="1"/>
  <c r="K240" i="2"/>
  <c r="X240" i="2" s="1"/>
  <c r="I240" i="2"/>
  <c r="Y240" i="2" s="1"/>
  <c r="G240" i="2"/>
  <c r="Z240" i="2" s="1"/>
  <c r="I184" i="2"/>
  <c r="Y184" i="2" s="1"/>
  <c r="I333" i="2" s="1"/>
  <c r="G184" i="2"/>
  <c r="Z184" i="2" s="1"/>
  <c r="K31" i="2"/>
  <c r="X31" i="2" s="1"/>
  <c r="K333" i="2" s="1"/>
  <c r="G332" i="2"/>
  <c r="Z332" i="2" s="1"/>
  <c r="K332" i="2"/>
  <c r="X332" i="2" s="1"/>
  <c r="K274" i="2"/>
  <c r="X274" i="2" s="1"/>
  <c r="I274" i="2"/>
  <c r="Y274" i="2" s="1"/>
  <c r="G274" i="2"/>
  <c r="Z274" i="2" s="1"/>
  <c r="K82" i="2"/>
  <c r="X82" i="2" s="1"/>
  <c r="I82" i="2"/>
  <c r="Y82" i="2" s="1"/>
  <c r="G305" i="2"/>
  <c r="Z305" i="2" s="1"/>
  <c r="I205" i="2"/>
  <c r="Y205" i="2" s="1"/>
  <c r="G205" i="2"/>
  <c r="Z205" i="2" s="1"/>
  <c r="G99" i="2"/>
  <c r="Z99" i="2" s="1"/>
  <c r="K99" i="2"/>
  <c r="X99" i="2" s="1"/>
  <c r="H20" i="1"/>
  <c r="G333" i="2"/>
  <c r="H31" i="1" s="1"/>
  <c r="I105" i="3"/>
  <c r="K18" i="5"/>
  <c r="I18" i="5"/>
  <c r="G18" i="5"/>
  <c r="H34" i="1" s="1"/>
  <c r="I34" i="1" s="1"/>
  <c r="F34" i="1" s="1"/>
  <c r="I45" i="4" l="1"/>
  <c r="G105" i="3"/>
  <c r="H32" i="1" s="1"/>
  <c r="I32" i="1" s="1"/>
  <c r="F32" i="1" s="1"/>
  <c r="K45" i="4"/>
  <c r="H36" i="1"/>
  <c r="H21" i="1" s="1"/>
  <c r="I31" i="1"/>
  <c r="F31" i="1" l="1"/>
  <c r="F36" i="1" s="1"/>
  <c r="I36" i="1"/>
  <c r="H22" i="1" s="1"/>
  <c r="H23" i="1" s="1"/>
</calcChain>
</file>

<file path=xl/sharedStrings.xml><?xml version="1.0" encoding="utf-8"?>
<sst xmlns="http://schemas.openxmlformats.org/spreadsheetml/2006/main" count="1335" uniqueCount="521">
  <si>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</si>
  <si>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</si>
  <si>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</si>
  <si>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</si>
  <si>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</si>
  <si>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</si>
  <si>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</si>
  <si>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</si>
  <si>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</si>
  <si>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</si>
  <si>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</si>
  <si>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</si>
  <si>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</si>
  <si>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</si>
  <si>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</si>
  <si>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</si>
  <si>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</si>
  <si>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</si>
  <si>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</si>
  <si>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</si>
  <si>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</si>
  <si>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</si>
  <si>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</si>
  <si>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</si>
  <si>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</si>
  <si>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</si>
  <si>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</si>
  <si>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</si>
  <si>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</si>
  <si>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</si>
  <si>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</si>
  <si>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</si>
  <si>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</si>
  <si>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</si>
  <si>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</si>
  <si>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</si>
  <si>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</si>
  <si>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</si>
  <si>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</si>
  <si>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</si>
  <si>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</si>
  <si>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</si>
  <si>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</si>
  <si>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</si>
  <si>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</si>
  <si>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2,65*(0,625+0,075+0,225)</t>
  </si>
  <si>
    <t>2.NP:</t>
  </si>
  <si>
    <t>2,5*(0,55+0,075+0,3)</t>
  </si>
  <si>
    <t>3.NP:</t>
  </si>
  <si>
    <t>4.NP:</t>
  </si>
  <si>
    <t>2,5*(2*0,34+2*0,075+0,615)</t>
  </si>
  <si>
    <t>342264051RT3</t>
  </si>
  <si>
    <t>Podhled sádrokartonový na zavěšenou ocel. konstr. desky standard impreg. tl. 12,5 mm, bez izolace</t>
  </si>
  <si>
    <t>2,05*3,47-0,625*0,375</t>
  </si>
  <si>
    <t>342948111R00</t>
  </si>
  <si>
    <t>Ukotvení příček k cihel.konstr. kotvami na hmožd.</t>
  </si>
  <si>
    <t>m</t>
  </si>
  <si>
    <t>2*2,65</t>
  </si>
  <si>
    <t>2*2,5</t>
  </si>
  <si>
    <t>61</t>
  </si>
  <si>
    <t>Upravy povrchů vnitřní</t>
  </si>
  <si>
    <t>602011102R00</t>
  </si>
  <si>
    <t>Postřik cementový ručně</t>
  </si>
  <si>
    <t>2,65*(0,625+2*0,075+0,225)</t>
  </si>
  <si>
    <t>2,5*(0,55+2*0,075+0,3)</t>
  </si>
  <si>
    <t>2,5*(2*0,34+4*0,075+0,615)</t>
  </si>
  <si>
    <t>602011118RT1</t>
  </si>
  <si>
    <t>Omítka jádrová vápenná ručně tloušťka vrstvy 10 mm</t>
  </si>
  <si>
    <t>602011141RT1</t>
  </si>
  <si>
    <t>Štuk vnitřní ručně tloušťka vrstvy 2 mm</t>
  </si>
  <si>
    <t>(2,5-2,0)*(2*3,47+2*2,05)</t>
  </si>
  <si>
    <t>611901111R00</t>
  </si>
  <si>
    <t>Ubroušení výstupků povrchů</t>
  </si>
  <si>
    <t>2,47*2,05</t>
  </si>
  <si>
    <t>2,0*(2*3,47+2*2,05-0,9-0,375-0,625)</t>
  </si>
  <si>
    <t>612403399R00</t>
  </si>
  <si>
    <t>Hrubá výplň rýh ve stěnách maltou</t>
  </si>
  <si>
    <t>0,15*2*2,5</t>
  </si>
  <si>
    <t>612409991R00</t>
  </si>
  <si>
    <t>Začištění omítek kolem oken,dveří apod.</t>
  </si>
  <si>
    <t>2*2,65+0,625+2*0,075+0,225</t>
  </si>
  <si>
    <t>2*2,5+0,34+4*0,075+0,615</t>
  </si>
  <si>
    <t>612421221R00</t>
  </si>
  <si>
    <t>Oprava vápen.omítek stěn do 10 % pl. - hladkých</t>
  </si>
  <si>
    <t>2,5*(2*3,47+2*2,05-0,375-0,625)-0,9*2,0</t>
  </si>
  <si>
    <t>63</t>
  </si>
  <si>
    <t>Podlahy a podlahové konstrukce</t>
  </si>
  <si>
    <t>614471715R00</t>
  </si>
  <si>
    <t>Vyspravení beton. konstrukcí - adhézní můstek</t>
  </si>
  <si>
    <t>1,0*2,05</t>
  </si>
  <si>
    <t>631312141R00</t>
  </si>
  <si>
    <t>Doplnění rýh betonem v dosavadních mazaninách</t>
  </si>
  <si>
    <t>m3</t>
  </si>
  <si>
    <t>0,03*0,15*2,05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</si>
  <si>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</si>
  <si>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</si>
  <si>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</si>
  <si>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</si>
  <si>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</si>
  <si>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</si>
  <si>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</si>
  <si>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5536019601</t>
  </si>
  <si>
    <t>Dvířka revizní pro obkládání 400 x 400 mm</t>
  </si>
  <si>
    <t>5536019603</t>
  </si>
  <si>
    <t>Dvířka revizní 600 x 600 mm</t>
  </si>
  <si>
    <t>94</t>
  </si>
  <si>
    <t>Lešení a stavební výtahy</t>
  </si>
  <si>
    <t>941955001R00</t>
  </si>
  <si>
    <t>Lešení lehké pomocné, výška podlahy do 1,2 m</t>
  </si>
  <si>
    <t>1,0*0,7</t>
  </si>
  <si>
    <t>96</t>
  </si>
  <si>
    <t>Bourání konstrukcí</t>
  </si>
  <si>
    <t>962031132R00</t>
  </si>
  <si>
    <t>Bourání příček cihelných tl. 10 cm</t>
  </si>
  <si>
    <t>2,65*(0,7+0,3)</t>
  </si>
  <si>
    <t>2,5*(0,66+0,3+0,115)</t>
  </si>
  <si>
    <t>2,5*(2*0,415+0,765)</t>
  </si>
  <si>
    <t>962031136R00</t>
  </si>
  <si>
    <t>Bourání příček z tvárnic tl. 15 cm</t>
  </si>
  <si>
    <t>2,5*2,05-0,9*2,0</t>
  </si>
  <si>
    <t>963016111R00</t>
  </si>
  <si>
    <t>DMTZ podhledu SDK, kovová kce., 1xoplášť.12,5 mm</t>
  </si>
  <si>
    <t>1,0*2,05-0,415*0,665+2,05*1,47</t>
  </si>
  <si>
    <t>965043331R00</t>
  </si>
  <si>
    <t>Bourání podkladů bet., potěr tl. 10 cm, pl. 4 m2 tl. cca 3cm</t>
  </si>
  <si>
    <t>0,03*(1,0*2,05-0,415*0,665)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</si>
  <si>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</si>
  <si>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</si>
  <si>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</si>
  <si>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</si>
  <si>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2</t>
  </si>
  <si>
    <t>968072455R00</t>
  </si>
  <si>
    <t>Vybourání kovových dveřních zárubní pl. do 2 m2</t>
  </si>
  <si>
    <t>0,9*2,0</t>
  </si>
  <si>
    <t>97</t>
  </si>
  <si>
    <t>Prorážení otvorů</t>
  </si>
  <si>
    <t>970241100R00</t>
  </si>
  <si>
    <t>Řezání prostého betonu hl. řezu 100 mm hl. 30mm</t>
  </si>
  <si>
    <t>2,05</t>
  </si>
  <si>
    <t>978059531R00</t>
  </si>
  <si>
    <t>Odsekání vnitřních obkladů stěn nad 2 m2</t>
  </si>
  <si>
    <t>2,0*(2*1,85+4*2,05-3*0,9+2*1,47)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</si>
  <si>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</si>
  <si>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</si>
  <si>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</si>
  <si>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</si>
  <si>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</si>
  <si>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</si>
  <si>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</si>
  <si>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</si>
  <si>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</si>
  <si>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(2,0-0,2)*(2*2,47+2,05-0,9)</t>
  </si>
  <si>
    <t>711401121R00</t>
  </si>
  <si>
    <t>Izolace vodotěsná pásy KERDI</t>
  </si>
  <si>
    <t>vč. lepidla</t>
  </si>
  <si>
    <t>2,0*(2*1,0+2,05)</t>
  </si>
  <si>
    <t>0,2*(2*2,47+2,05-0,9)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</si>
  <si>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</si>
  <si>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</si>
  <si>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</si>
  <si>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</si>
  <si>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</si>
  <si>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</si>
  <si>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</si>
  <si>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</si>
  <si>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</si>
  <si>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</si>
  <si>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</si>
  <si>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</si>
  <si>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</si>
  <si>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</si>
  <si>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771</t>
  </si>
  <si>
    <t>Podlahy z dlaždic a obklady</t>
  </si>
  <si>
    <t>771578011R00</t>
  </si>
  <si>
    <t>Spára podlaha - stěna, silikonem</t>
  </si>
  <si>
    <t>0,625+2*0,075+0,225</t>
  </si>
  <si>
    <t>2*0,34+4*0,075+0,615</t>
  </si>
  <si>
    <t>771570012RAI</t>
  </si>
  <si>
    <t>Dlažba z dlaždic keramických 20 x 20 cm do tmele, dlažba ve specifikaci</t>
  </si>
  <si>
    <t>597642021</t>
  </si>
  <si>
    <t>Dlažba reliéfní 200x200x9 mm</t>
  </si>
  <si>
    <t>1,02*13,7583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</si>
  <si>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</si>
  <si>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</si>
  <si>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</si>
  <si>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</si>
  <si>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</si>
  <si>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</si>
  <si>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0,9</t>
  </si>
  <si>
    <t>781</t>
  </si>
  <si>
    <t>Obklady keramické</t>
  </si>
  <si>
    <t>781415015R00</t>
  </si>
  <si>
    <t>Montáž obkladů stěn, porovin.,tmel, 20x20,30x15 cm</t>
  </si>
  <si>
    <t>2,0*(2*3,47+2*2,05-0,9)</t>
  </si>
  <si>
    <t>781491001R00</t>
  </si>
  <si>
    <t>Montáž lišt k obkladům</t>
  </si>
  <si>
    <t>Kouty:</t>
  </si>
  <si>
    <t>2*3,47+2*2,05+5*2,0-0,9</t>
  </si>
  <si>
    <t>Mezisoučet</t>
  </si>
  <si>
    <t>Rohy:</t>
  </si>
  <si>
    <t>2,0</t>
  </si>
  <si>
    <t>5534365030</t>
  </si>
  <si>
    <t>Roh vnější 90° Schlüter</t>
  </si>
  <si>
    <t>1,05*4,0/2,5</t>
  </si>
  <si>
    <t>5534365050</t>
  </si>
  <si>
    <t>Vnitřní kout 90° Schlüter</t>
  </si>
  <si>
    <t>1,05*40,28</t>
  </si>
  <si>
    <t>597813600</t>
  </si>
  <si>
    <t>Obkládačka 20x20 bílá mat</t>
  </si>
  <si>
    <t>1,02*40,56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</si>
  <si>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</si>
  <si>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</si>
  <si>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</si>
  <si>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</si>
  <si>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</si>
  <si>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</si>
  <si>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</si>
  <si>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</si>
  <si>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</si>
  <si>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</si>
  <si>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</si>
  <si>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</si>
  <si>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</si>
  <si>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</si>
  <si>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</si>
  <si>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0,5*(2*2,65+0,625+2*0,075+0,225)</t>
  </si>
  <si>
    <t>0,5*(2*2,5+0,34+4*0,075+0,615)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</si>
  <si>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</si>
  <si>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</si>
  <si>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</si>
  <si>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</si>
  <si>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</si>
  <si>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</si>
  <si>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</si>
  <si>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</si>
  <si>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</si>
  <si>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</si>
  <si>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</si>
  <si>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</si>
  <si>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</si>
  <si>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</si>
  <si>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</si>
  <si>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</si>
  <si>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</si>
  <si>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</si>
  <si>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</si>
  <si>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</si>
  <si>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</si>
  <si>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</si>
  <si>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</si>
  <si>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</si>
  <si>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</si>
  <si>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</si>
  <si>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</si>
  <si>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</si>
  <si>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</si>
  <si>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A12</t>
  </si>
  <si>
    <t>Stupačka A12</t>
  </si>
  <si>
    <t>A12 Stupačka A12</t>
  </si>
  <si>
    <t>12.1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</si>
  <si>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</si>
  <si>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</si>
  <si>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</si>
  <si>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</si>
  <si>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</si>
  <si>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</si>
  <si>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</si>
  <si>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</si>
  <si>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</si>
  <si>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</si>
  <si>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</si>
  <si>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</si>
  <si>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</si>
  <si>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</si>
  <si>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</si>
  <si>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</si>
  <si>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</si>
  <si>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</si>
  <si>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</si>
  <si>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</si>
  <si>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</si>
  <si>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</si>
  <si>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</si>
  <si>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</si>
  <si>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</si>
  <si>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</si>
  <si>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</si>
  <si>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</si>
  <si>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</si>
  <si>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</si>
  <si>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</si>
  <si>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</si>
  <si>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</si>
  <si>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</si>
  <si>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</si>
  <si>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</si>
  <si>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</si>
  <si>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</si>
  <si>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</si>
  <si>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</si>
  <si>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</si>
  <si>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</si>
  <si>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</si>
  <si>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</si>
  <si>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</si>
  <si>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</si>
  <si>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</si>
  <si>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</si>
  <si>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</si>
  <si>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</si>
  <si>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</si>
  <si>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</si>
  <si>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</si>
  <si>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</si>
  <si>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</si>
  <si>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</si>
  <si>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</si>
  <si>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</si>
  <si>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</si>
  <si>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</si>
  <si>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</si>
  <si>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</si>
  <si>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</si>
  <si>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</si>
  <si>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</si>
  <si>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</si>
  <si>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</si>
  <si>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</si>
  <si>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</si>
  <si>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</si>
  <si>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</si>
  <si>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</si>
  <si>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</si>
  <si>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</si>
  <si>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</si>
  <si>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</si>
  <si>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</si>
  <si>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</si>
  <si>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</si>
  <si>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</si>
  <si>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</si>
  <si>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</si>
  <si>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</si>
  <si>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</si>
  <si>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</si>
  <si>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</si>
  <si>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</si>
  <si>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</si>
  <si>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</si>
  <si>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</si>
  <si>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</si>
  <si>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</si>
  <si>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</si>
  <si>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</si>
  <si>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</si>
  <si>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</si>
  <si>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</si>
  <si>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</si>
  <si>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</si>
  <si>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</si>
  <si>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</si>
  <si>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</si>
  <si>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</si>
  <si>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</si>
  <si>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</si>
  <si>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</si>
  <si>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</si>
  <si>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</si>
  <si>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</si>
  <si>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</si>
  <si>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</si>
  <si>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</si>
  <si>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</si>
  <si>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</si>
  <si>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</si>
  <si>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</si>
  <si>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</si>
  <si>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</si>
  <si>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</si>
  <si>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</si>
  <si>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</si>
  <si>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</si>
  <si>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</si>
  <si>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</si>
  <si>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</si>
  <si>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</si>
  <si>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</si>
  <si>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</si>
  <si>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</si>
  <si>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</si>
  <si>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</si>
  <si>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</si>
  <si>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</si>
  <si>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</si>
  <si>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</si>
  <si>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</si>
  <si>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</si>
  <si>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</si>
  <si>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</si>
  <si>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</si>
  <si>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</si>
  <si>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</si>
  <si>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</si>
  <si>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</si>
  <si>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</si>
  <si>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12.4a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</si>
  <si>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</si>
  <si>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</si>
  <si>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</si>
  <si>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</si>
  <si>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</si>
  <si>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</si>
  <si>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</si>
  <si>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</si>
  <si>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</si>
  <si>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</si>
  <si>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</si>
  <si>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</si>
  <si>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</si>
  <si>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</si>
  <si>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</si>
  <si>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</si>
  <si>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</si>
  <si>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</si>
  <si>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</si>
  <si>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</si>
  <si>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</si>
  <si>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</si>
  <si>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</si>
  <si>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</si>
  <si>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</si>
  <si>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</si>
  <si>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</si>
  <si>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</si>
  <si>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</si>
  <si>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</si>
  <si>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</si>
  <si>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</si>
  <si>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</si>
  <si>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</si>
  <si>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</si>
  <si>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</si>
  <si>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5, 10A, zapuštěný, IP20</t>
  </si>
  <si>
    <t>e-15</t>
  </si>
  <si>
    <t>ovládací tlačítko 10A, zapuštěný, IP20, signalizace</t>
  </si>
  <si>
    <t>e-16</t>
  </si>
  <si>
    <t>zásuvka 230V/16A, pod om. IP40</t>
  </si>
  <si>
    <t>e-17</t>
  </si>
  <si>
    <t>ochranná přípojnice v krabici 150x150</t>
  </si>
  <si>
    <t>E5</t>
  </si>
  <si>
    <t>Svítidla vč. zdrojů a recyklace</t>
  </si>
  <si>
    <t>e-18</t>
  </si>
  <si>
    <t>C/svítidlo LED, 20 W, 2500 lm, Ra 80, 3000K, IP54,  na povrch</t>
  </si>
  <si>
    <t>e-19</t>
  </si>
  <si>
    <t>D/svítidlo LED, 14 W, 1200 lm, Ra 80, 3000K, IP44,  na povrch</t>
  </si>
  <si>
    <t>e-20</t>
  </si>
  <si>
    <t>N/svítidlo LED,   3 W,  250 lm, IP44, na povrch, nouzové 3hod</t>
  </si>
  <si>
    <t>E6</t>
  </si>
  <si>
    <t>Revize, zkoušky, HZS</t>
  </si>
  <si>
    <t>e-21</t>
  </si>
  <si>
    <t>Dodavatelská dokumentace vč. skutečného provedení</t>
  </si>
  <si>
    <t>e-22</t>
  </si>
  <si>
    <t>Zednické výpomoci (průrazy, vrtání, niky, kapsy, sekání, řezání drážek ...)</t>
  </si>
  <si>
    <t>e-23</t>
  </si>
  <si>
    <t>Demontáže</t>
  </si>
  <si>
    <t>e-24</t>
  </si>
  <si>
    <t>Montáže, úprava stávajícího rozvaděče</t>
  </si>
  <si>
    <t>e-25</t>
  </si>
  <si>
    <t>podružný materiál</t>
  </si>
  <si>
    <t>e-26</t>
  </si>
  <si>
    <t>Revize</t>
  </si>
  <si>
    <t>12.4b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</si>
  <si>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</si>
  <si>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</si>
  <si>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</si>
  <si>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</si>
  <si>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</si>
  <si>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</si>
  <si>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</si>
  <si>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</si>
  <si>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</si>
  <si>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</si>
  <si>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</si>
  <si>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</si>
  <si>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</si>
  <si>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</si>
  <si>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</si>
  <si>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</si>
  <si>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</si>
  <si>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</si>
  <si>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12.4c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</si>
  <si>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</si>
  <si>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</si>
  <si>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</si>
  <si>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</si>
  <si>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</si>
  <si>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</si>
  <si>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</si>
  <si>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</si>
  <si>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</si>
  <si>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</si>
  <si>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</si>
  <si>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</si>
  <si>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</si>
  <si>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</si>
  <si>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</si>
  <si>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</si>
  <si>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</si>
  <si>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</si>
  <si>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</si>
  <si>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</si>
  <si>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</si>
  <si>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</si>
  <si>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</si>
  <si>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</si>
  <si>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</si>
  <si>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</si>
  <si>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</si>
  <si>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</si>
  <si>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12.5 Ostatní a vedlejší náklady</t>
  </si>
  <si>
    <t>Oprava koupelen v domově pro seniory U Moravy,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</si>
</sst>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 CE"/>
      <family val="2"/>
      <charset val="238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4" fontId="30" fillId="5" borderId="28" xfId="1" applyNumberFormat="1" applyFont="1" applyFill="1" applyBorder="1" applyAlignment="1">
      <alignment horizontal="right" wrapText="1"/>
    </xf>
    <xf numFmtId="0" fontId="31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2" fillId="0" borderId="0" xfId="0" applyNumberFormat="1" applyFont="1" applyAlignment="1">
      <alignment horizontal="left"/>
    </xf>
    <xf numFmtId="49" fontId="32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49" fontId="30" fillId="5" borderId="26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tabSelected="1" zoomScaleNormal="75" zoomScaleSheetLayoutView="75" workbookViewId="0">
      <selection activeCell="E12" sqref="E1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520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257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693175.47305155499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103976.32095773325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797151.79400928819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256</v>
      </c>
      <c r="C30" s="49" t="s">
        <v>257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tr">
        <f>'A12 12.1 '!D4</f>
        <v>12.1 Stavebně konstrukční část</v>
      </c>
      <c r="D31" s="146"/>
      <c r="E31" s="147"/>
      <c r="F31" s="159">
        <f t="shared" ref="F31:F35" si="0">G31+H31+I31</f>
        <v>350836.63300928817</v>
      </c>
      <c r="G31" s="148">
        <v>0</v>
      </c>
      <c r="H31" s="149">
        <f>'A12 12.1 '!G333</f>
        <v>305075.33305155492</v>
      </c>
      <c r="I31" s="149">
        <f>(G31*SazbaDPH1)/100+(H31*SazbaDPH2)/100</f>
        <v>45761.299957733238</v>
      </c>
    </row>
    <row r="32" spans="2:11" x14ac:dyDescent="0.2">
      <c r="B32" s="145"/>
      <c r="C32" s="162" t="str">
        <f>'A12 12.4a '!D4</f>
        <v>12.4a ZTI, ÚT</v>
      </c>
      <c r="D32" s="146"/>
      <c r="E32" s="147"/>
      <c r="F32" s="159">
        <f t="shared" si="0"/>
        <v>330158.21499999997</v>
      </c>
      <c r="G32" s="148">
        <v>0</v>
      </c>
      <c r="H32" s="149">
        <f>'A12 12.4a '!G105</f>
        <v>287094.09999999998</v>
      </c>
      <c r="I32" s="149">
        <f>(G32*SazbaDPH1)/100+(H32*SazbaDPH2)/100</f>
        <v>43064.114999999998</v>
      </c>
    </row>
    <row r="33" spans="2:10" x14ac:dyDescent="0.2">
      <c r="B33" s="145"/>
      <c r="C33" s="162" t="str">
        <f>'A12 12.4b '!D4</f>
        <v>12.4b Elektroinstalace</v>
      </c>
      <c r="D33" s="146"/>
      <c r="E33" s="147"/>
      <c r="F33" s="159">
        <f t="shared" si="0"/>
        <v>38449.721000000005</v>
      </c>
      <c r="G33" s="148">
        <v>0</v>
      </c>
      <c r="H33" s="149">
        <f>'A12 12.4b '!G45</f>
        <v>33434.54</v>
      </c>
      <c r="I33" s="149">
        <f>(G33*SazbaDPH1)/100+(H33*SazbaDPH2)/100</f>
        <v>5015.1810000000005</v>
      </c>
    </row>
    <row r="34" spans="2:10" x14ac:dyDescent="0.2">
      <c r="B34" s="145"/>
      <c r="C34" s="162" t="str">
        <f>'A12 12.4c '!D4</f>
        <v>12.4c VZT</v>
      </c>
      <c r="D34" s="146"/>
      <c r="E34" s="147"/>
      <c r="F34" s="159">
        <f t="shared" si="0"/>
        <v>12157.225</v>
      </c>
      <c r="G34" s="148">
        <v>0</v>
      </c>
      <c r="H34" s="149">
        <f>'A12 12.4c '!G18</f>
        <v>10571.5</v>
      </c>
      <c r="I34" s="149">
        <f>(G34*SazbaDPH1)/100+(H34*SazbaDPH2)/100</f>
        <v>1585.7249999999999</v>
      </c>
    </row>
    <row r="35" spans="2:10" x14ac:dyDescent="0.2">
      <c r="B35" s="150"/>
      <c r="C35" s="163" t="str">
        <f>'A12 12.5 '!D4</f>
        <v>12.5 Ostatní a vedlejší náklady</v>
      </c>
      <c r="D35" s="151"/>
      <c r="E35" s="152"/>
      <c r="F35" s="160">
        <f t="shared" si="0"/>
        <v>65550</v>
      </c>
      <c r="G35" s="153">
        <v>0</v>
      </c>
      <c r="H35" s="154">
        <f>'A12 12.5 '!G21</f>
        <v>57000</v>
      </c>
      <c r="I35" s="154">
        <f>(G35*SazbaDPH1)/100+(H35*SazbaDPH2)/100</f>
        <v>8550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797151.79400928807</v>
      </c>
      <c r="G36" s="156">
        <f>SUM(G30:G30)</f>
        <v>0</v>
      </c>
      <c r="H36" s="58">
        <f>SUM(H30:H35)</f>
        <v>693175.47305155499</v>
      </c>
      <c r="I36" s="58">
        <f>SUM(I30:I35)</f>
        <v>103976.32095773325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310"/>
  <sheetViews>
    <sheetView showGridLines="0" showZeros="0" zoomScaleNormal="100" workbookViewId="0">
      <selection activeCell="C335" sqref="C335:C347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10.688800000000001</v>
      </c>
      <c r="F8" s="100">
        <v>728</v>
      </c>
      <c r="G8" s="101">
        <f>E8*F8</f>
        <v>7781.4464000000007</v>
      </c>
      <c r="H8" s="102">
        <v>5.3200000000003897E-2</v>
      </c>
      <c r="I8" s="103">
        <f>E8*H8</f>
        <v>0.5686441600000417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6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2.4512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1.NP: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2,65*(0,625+0,075+0,225)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47</v>
      </c>
      <c r="D12" s="173"/>
      <c r="E12" s="109">
        <v>2.3125</v>
      </c>
      <c r="F12" s="110"/>
      <c r="G12" s="111"/>
      <c r="H12" s="112"/>
      <c r="I12" s="107"/>
      <c r="K12" s="107"/>
      <c r="M12" s="108" t="s">
        <v>47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2.NP: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48</v>
      </c>
      <c r="D13" s="173"/>
      <c r="E13" s="109">
        <v>0</v>
      </c>
      <c r="F13" s="110"/>
      <c r="G13" s="111"/>
      <c r="H13" s="112"/>
      <c r="I13" s="107"/>
      <c r="K13" s="107"/>
      <c r="M13" s="108" t="s">
        <v>48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2,5*(0,55+0,075+0,3)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47</v>
      </c>
      <c r="D14" s="173"/>
      <c r="E14" s="109">
        <v>2.3125</v>
      </c>
      <c r="F14" s="110"/>
      <c r="G14" s="111"/>
      <c r="H14" s="112"/>
      <c r="I14" s="107"/>
      <c r="K14" s="107"/>
      <c r="M14" s="108" t="s">
        <v>47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3.NP: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0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 t="shared" si="0"/>
        <v>2,5*(0,55+0,075+0,3)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2" t="s">
        <v>50</v>
      </c>
      <c r="D16" s="173"/>
      <c r="E16" s="109">
        <v>3.6124999999999998</v>
      </c>
      <c r="F16" s="110"/>
      <c r="G16" s="111"/>
      <c r="H16" s="112"/>
      <c r="I16" s="107"/>
      <c r="K16" s="107"/>
      <c r="M16" s="108" t="s">
        <v>50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 t="shared" si="0"/>
        <v>4.NP:</v>
      </c>
      <c r="BE16" s="104"/>
      <c r="BF16" s="104"/>
      <c r="BG16" s="104"/>
      <c r="BH16" s="104"/>
      <c r="BI16" s="104"/>
      <c r="BJ16" s="104"/>
      <c r="BK16" s="104"/>
    </row>
    <row r="17" spans="1:104" ht="22.5" x14ac:dyDescent="0.2">
      <c r="A17" s="95">
        <v>2</v>
      </c>
      <c r="B17" s="96" t="s">
        <v>51</v>
      </c>
      <c r="C17" s="97" t="s">
        <v>52</v>
      </c>
      <c r="D17" s="98" t="s">
        <v>29</v>
      </c>
      <c r="E17" s="99">
        <v>13.7583</v>
      </c>
      <c r="F17" s="100">
        <v>961</v>
      </c>
      <c r="G17" s="101">
        <f>E17*F17</f>
        <v>13221.7263</v>
      </c>
      <c r="H17" s="102">
        <v>1.8599999999992199E-2</v>
      </c>
      <c r="I17" s="103">
        <f>E17*H17</f>
        <v>0.25590437999989268</v>
      </c>
      <c r="J17" s="102">
        <v>0</v>
      </c>
      <c r="K17" s="103">
        <f>E17*J17</f>
        <v>0</v>
      </c>
      <c r="O17" s="94"/>
      <c r="Z17" s="104"/>
      <c r="AA17" s="104">
        <v>1</v>
      </c>
      <c r="AB17" s="104">
        <v>1</v>
      </c>
      <c r="AC17" s="104">
        <v>1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</v>
      </c>
      <c r="CB17" s="104">
        <v>1</v>
      </c>
      <c r="CZ17" s="61">
        <v>1</v>
      </c>
    </row>
    <row r="18" spans="1:104" ht="25.5" x14ac:dyDescent="0.2">
      <c r="A18" s="105"/>
      <c r="B18" s="106"/>
      <c r="C18" s="172" t="s">
        <v>46</v>
      </c>
      <c r="D18" s="173"/>
      <c r="E18" s="109">
        <v>0</v>
      </c>
      <c r="F18" s="110"/>
      <c r="G18" s="111"/>
      <c r="H18" s="112"/>
      <c r="I18" s="107"/>
      <c r="K18" s="107"/>
      <c r="M18" s="108" t="s">
        <v>46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Podhled sádrokartonový na zavěšenou ocel. konstr. desky standard impreg. tl. 12,5 mm, bez izolace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53</v>
      </c>
      <c r="D19" s="173"/>
      <c r="E19" s="109">
        <v>6.8791000000000002</v>
      </c>
      <c r="F19" s="110"/>
      <c r="G19" s="111"/>
      <c r="H19" s="112"/>
      <c r="I19" s="107"/>
      <c r="K19" s="107"/>
      <c r="M19" s="108" t="s">
        <v>53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2.NP: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48</v>
      </c>
      <c r="D20" s="173"/>
      <c r="E20" s="109">
        <v>0</v>
      </c>
      <c r="F20" s="110"/>
      <c r="G20" s="111"/>
      <c r="H20" s="112"/>
      <c r="I20" s="107"/>
      <c r="K20" s="107"/>
      <c r="M20" s="108" t="s">
        <v>48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2,05*3,47-0,625*0,375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2" t="s">
        <v>53</v>
      </c>
      <c r="D21" s="173"/>
      <c r="E21" s="109">
        <v>6.8791000000000002</v>
      </c>
      <c r="F21" s="110"/>
      <c r="G21" s="111"/>
      <c r="H21" s="112"/>
      <c r="I21" s="107"/>
      <c r="K21" s="107"/>
      <c r="M21" s="108" t="s">
        <v>53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3.NP: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95">
        <v>3</v>
      </c>
      <c r="B22" s="96" t="s">
        <v>54</v>
      </c>
      <c r="C22" s="97" t="s">
        <v>55</v>
      </c>
      <c r="D22" s="98" t="s">
        <v>56</v>
      </c>
      <c r="E22" s="99">
        <v>20.3</v>
      </c>
      <c r="F22" s="100">
        <v>145.5</v>
      </c>
      <c r="G22" s="101">
        <f>E22*F22</f>
        <v>2953.65</v>
      </c>
      <c r="H22" s="102">
        <v>1.02000000000046E-3</v>
      </c>
      <c r="I22" s="103">
        <f>E22*H22</f>
        <v>2.0706000000009338E-2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105"/>
      <c r="B23" s="106"/>
      <c r="C23" s="172" t="s">
        <v>44</v>
      </c>
      <c r="D23" s="173"/>
      <c r="E23" s="109">
        <v>0</v>
      </c>
      <c r="F23" s="110"/>
      <c r="G23" s="111"/>
      <c r="H23" s="112"/>
      <c r="I23" s="107"/>
      <c r="K23" s="107"/>
      <c r="M23" s="108" t="s">
        <v>44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 t="shared" ref="BD23:BD30" si="1">C22</f>
        <v>Ukotvení příček k cihel.konstr. kotvami na hmožd.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57</v>
      </c>
      <c r="D24" s="173"/>
      <c r="E24" s="109">
        <v>5.3</v>
      </c>
      <c r="F24" s="110"/>
      <c r="G24" s="111"/>
      <c r="H24" s="112"/>
      <c r="I24" s="107"/>
      <c r="K24" s="107"/>
      <c r="M24" s="108" t="s">
        <v>57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 t="shared" si="1"/>
        <v>1.NP: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46</v>
      </c>
      <c r="D25" s="173"/>
      <c r="E25" s="109">
        <v>0</v>
      </c>
      <c r="F25" s="110"/>
      <c r="G25" s="111"/>
      <c r="H25" s="112"/>
      <c r="I25" s="107"/>
      <c r="K25" s="107"/>
      <c r="M25" s="108" t="s">
        <v>46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si="1"/>
        <v>2*2,65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2" t="s">
        <v>58</v>
      </c>
      <c r="D26" s="173"/>
      <c r="E26" s="109">
        <v>5</v>
      </c>
      <c r="F26" s="110"/>
      <c r="G26" s="111"/>
      <c r="H26" s="112"/>
      <c r="I26" s="107"/>
      <c r="K26" s="107"/>
      <c r="M26" s="108" t="s">
        <v>58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1"/>
        <v>2.NP: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2" t="s">
        <v>48</v>
      </c>
      <c r="D27" s="173"/>
      <c r="E27" s="109">
        <v>0</v>
      </c>
      <c r="F27" s="110"/>
      <c r="G27" s="111"/>
      <c r="H27" s="112"/>
      <c r="I27" s="107"/>
      <c r="K27" s="107"/>
      <c r="M27" s="108" t="s">
        <v>48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 t="shared" si="1"/>
        <v>2*2,5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2" t="s">
        <v>58</v>
      </c>
      <c r="D28" s="173"/>
      <c r="E28" s="109">
        <v>5</v>
      </c>
      <c r="F28" s="110"/>
      <c r="G28" s="111"/>
      <c r="H28" s="112"/>
      <c r="I28" s="107"/>
      <c r="K28" s="107"/>
      <c r="M28" s="108" t="s">
        <v>58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 t="shared" si="1"/>
        <v>3.NP: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2" t="s">
        <v>49</v>
      </c>
      <c r="D29" s="173"/>
      <c r="E29" s="109">
        <v>0</v>
      </c>
      <c r="F29" s="110"/>
      <c r="G29" s="111"/>
      <c r="H29" s="112"/>
      <c r="I29" s="107"/>
      <c r="K29" s="107"/>
      <c r="M29" s="108" t="s">
        <v>49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si="1"/>
        <v>2*2,5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2" t="s">
        <v>58</v>
      </c>
      <c r="D30" s="173"/>
      <c r="E30" s="109">
        <v>5</v>
      </c>
      <c r="F30" s="110"/>
      <c r="G30" s="111"/>
      <c r="H30" s="112"/>
      <c r="I30" s="107"/>
      <c r="K30" s="107"/>
      <c r="M30" s="108" t="s">
        <v>58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1"/>
        <v>4.NP: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14" t="s">
        <v>30</v>
      </c>
      <c r="B31" s="115" t="s">
        <v>40</v>
      </c>
      <c r="C31" s="116" t="s">
        <v>41</v>
      </c>
      <c r="D31" s="117"/>
      <c r="E31" s="118"/>
      <c r="F31" s="118"/>
      <c r="G31" s="119">
        <f>SUM(G7:G30)</f>
        <v>23956.822700000004</v>
      </c>
      <c r="H31" s="120"/>
      <c r="I31" s="121">
        <f>SUM(I7:I30)</f>
        <v>0.84525453999994371</v>
      </c>
      <c r="J31" s="122"/>
      <c r="K31" s="121">
        <f>SUM(K7:K30)</f>
        <v>0</v>
      </c>
      <c r="O31" s="94"/>
      <c r="X31" s="123">
        <f>K31</f>
        <v>0</v>
      </c>
      <c r="Y31" s="123">
        <f>I31</f>
        <v>0.84525453999994371</v>
      </c>
      <c r="Z31" s="124">
        <f>G31</f>
        <v>23956.822700000004</v>
      </c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25"/>
      <c r="BB31" s="125"/>
      <c r="BC31" s="125"/>
      <c r="BD31" s="125"/>
      <c r="BE31" s="125"/>
      <c r="BF31" s="125"/>
      <c r="BG31" s="104"/>
      <c r="BH31" s="104"/>
      <c r="BI31" s="104"/>
      <c r="BJ31" s="104"/>
      <c r="BK31" s="104"/>
    </row>
    <row r="32" spans="1:104" ht="14.25" customHeight="1" x14ac:dyDescent="0.2">
      <c r="A32" s="86" t="s">
        <v>27</v>
      </c>
      <c r="B32" s="87" t="s">
        <v>59</v>
      </c>
      <c r="C32" s="88" t="s">
        <v>60</v>
      </c>
      <c r="D32" s="89"/>
      <c r="E32" s="90"/>
      <c r="F32" s="90"/>
      <c r="G32" s="91"/>
      <c r="H32" s="92"/>
      <c r="I32" s="93"/>
      <c r="J32" s="92"/>
      <c r="K32" s="93"/>
      <c r="O32" s="94"/>
    </row>
    <row r="33" spans="1:104" x14ac:dyDescent="0.2">
      <c r="A33" s="95">
        <v>4</v>
      </c>
      <c r="B33" s="96" t="s">
        <v>61</v>
      </c>
      <c r="C33" s="97" t="s">
        <v>62</v>
      </c>
      <c r="D33" s="98" t="s">
        <v>29</v>
      </c>
      <c r="E33" s="99">
        <v>11.637499999999999</v>
      </c>
      <c r="F33" s="100">
        <v>82.5</v>
      </c>
      <c r="G33" s="101">
        <f>E33*F33</f>
        <v>960.09374999999989</v>
      </c>
      <c r="H33" s="102">
        <v>5.0000000000025597E-3</v>
      </c>
      <c r="I33" s="103">
        <f>E33*H33</f>
        <v>5.8187500000029785E-2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1</v>
      </c>
      <c r="AC33" s="104">
        <v>1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1</v>
      </c>
      <c r="CZ33" s="61">
        <v>1</v>
      </c>
    </row>
    <row r="34" spans="1:104" x14ac:dyDescent="0.2">
      <c r="A34" s="105"/>
      <c r="B34" s="106"/>
      <c r="C34" s="172" t="s">
        <v>44</v>
      </c>
      <c r="D34" s="173"/>
      <c r="E34" s="109">
        <v>0</v>
      </c>
      <c r="F34" s="110"/>
      <c r="G34" s="111"/>
      <c r="H34" s="112"/>
      <c r="I34" s="107"/>
      <c r="K34" s="107"/>
      <c r="M34" s="108" t="s">
        <v>44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ref="BD34:BD41" si="2">C33</f>
        <v>Postřik cementový ručně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2" t="s">
        <v>63</v>
      </c>
      <c r="D35" s="173"/>
      <c r="E35" s="109">
        <v>2.65</v>
      </c>
      <c r="F35" s="110"/>
      <c r="G35" s="111"/>
      <c r="H35" s="112"/>
      <c r="I35" s="107"/>
      <c r="K35" s="107"/>
      <c r="M35" s="108" t="s">
        <v>63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2"/>
        <v>1.NP: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105"/>
      <c r="B36" s="106"/>
      <c r="C36" s="172" t="s">
        <v>46</v>
      </c>
      <c r="D36" s="173"/>
      <c r="E36" s="109">
        <v>0</v>
      </c>
      <c r="F36" s="110"/>
      <c r="G36" s="111"/>
      <c r="H36" s="112"/>
      <c r="I36" s="107"/>
      <c r="K36" s="107"/>
      <c r="M36" s="108" t="s">
        <v>46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si="2"/>
        <v>2,65*(0,625+2*0,075+0,225)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2" t="s">
        <v>64</v>
      </c>
      <c r="D37" s="173"/>
      <c r="E37" s="109">
        <v>2.5</v>
      </c>
      <c r="F37" s="110"/>
      <c r="G37" s="111"/>
      <c r="H37" s="112"/>
      <c r="I37" s="107"/>
      <c r="K37" s="107"/>
      <c r="M37" s="108" t="s">
        <v>64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2"/>
        <v>2.NP: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48</v>
      </c>
      <c r="D38" s="173"/>
      <c r="E38" s="109">
        <v>0</v>
      </c>
      <c r="F38" s="110"/>
      <c r="G38" s="111"/>
      <c r="H38" s="112"/>
      <c r="I38" s="107"/>
      <c r="K38" s="107"/>
      <c r="M38" s="108" t="s">
        <v>48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2"/>
        <v>2,5*(0,55+2*0,075+0,3)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64</v>
      </c>
      <c r="D39" s="173"/>
      <c r="E39" s="109">
        <v>2.5</v>
      </c>
      <c r="F39" s="110"/>
      <c r="G39" s="111"/>
      <c r="H39" s="112"/>
      <c r="I39" s="107"/>
      <c r="K39" s="107"/>
      <c r="M39" s="108" t="s">
        <v>64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2"/>
        <v>3.NP: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49</v>
      </c>
      <c r="D40" s="173"/>
      <c r="E40" s="109">
        <v>0</v>
      </c>
      <c r="F40" s="110"/>
      <c r="G40" s="111"/>
      <c r="H40" s="112"/>
      <c r="I40" s="107"/>
      <c r="K40" s="107"/>
      <c r="M40" s="108" t="s">
        <v>49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2"/>
        <v>2,5*(0,55+2*0,075+0,3)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65</v>
      </c>
      <c r="D41" s="173"/>
      <c r="E41" s="109">
        <v>3.9874999999999998</v>
      </c>
      <c r="F41" s="110"/>
      <c r="G41" s="111"/>
      <c r="H41" s="112"/>
      <c r="I41" s="107"/>
      <c r="K41" s="107"/>
      <c r="M41" s="108" t="s">
        <v>65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2"/>
        <v>4.NP: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5</v>
      </c>
      <c r="B42" s="96" t="s">
        <v>66</v>
      </c>
      <c r="C42" s="97" t="s">
        <v>67</v>
      </c>
      <c r="D42" s="98" t="s">
        <v>29</v>
      </c>
      <c r="E42" s="99">
        <v>11.637499999999999</v>
      </c>
      <c r="F42" s="100">
        <v>291.5</v>
      </c>
      <c r="G42" s="101">
        <f>E42*F42</f>
        <v>3392.3312499999997</v>
      </c>
      <c r="H42" s="102">
        <v>1.47000000000048E-2</v>
      </c>
      <c r="I42" s="103">
        <f>E42*H42</f>
        <v>0.17107125000005585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2" t="s">
        <v>44</v>
      </c>
      <c r="D43" s="173"/>
      <c r="E43" s="109">
        <v>0</v>
      </c>
      <c r="F43" s="110"/>
      <c r="G43" s="111"/>
      <c r="H43" s="112"/>
      <c r="I43" s="107"/>
      <c r="K43" s="107"/>
      <c r="M43" s="108" t="s">
        <v>44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ref="BD43:BD50" si="3">C42</f>
        <v>Omítka jádrová vápenná ručně tloušťka vrstvy 10 mm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63</v>
      </c>
      <c r="D44" s="173"/>
      <c r="E44" s="109">
        <v>2.65</v>
      </c>
      <c r="F44" s="110"/>
      <c r="G44" s="111"/>
      <c r="H44" s="112"/>
      <c r="I44" s="107"/>
      <c r="K44" s="107"/>
      <c r="M44" s="108" t="s">
        <v>63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3"/>
        <v>1.NP: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46</v>
      </c>
      <c r="D45" s="173"/>
      <c r="E45" s="109">
        <v>0</v>
      </c>
      <c r="F45" s="110"/>
      <c r="G45" s="111"/>
      <c r="H45" s="112"/>
      <c r="I45" s="107"/>
      <c r="K45" s="107"/>
      <c r="M45" s="108" t="s">
        <v>46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3"/>
        <v>2,65*(0,625+2*0,075+0,225)</v>
      </c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105"/>
      <c r="B46" s="106"/>
      <c r="C46" s="172" t="s">
        <v>64</v>
      </c>
      <c r="D46" s="173"/>
      <c r="E46" s="109">
        <v>2.5</v>
      </c>
      <c r="F46" s="110"/>
      <c r="G46" s="111"/>
      <c r="H46" s="112"/>
      <c r="I46" s="107"/>
      <c r="K46" s="107"/>
      <c r="M46" s="108" t="s">
        <v>64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3"/>
        <v>2.NP: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48</v>
      </c>
      <c r="D47" s="173"/>
      <c r="E47" s="109">
        <v>0</v>
      </c>
      <c r="F47" s="110"/>
      <c r="G47" s="111"/>
      <c r="H47" s="112"/>
      <c r="I47" s="107"/>
      <c r="K47" s="107"/>
      <c r="M47" s="108" t="s">
        <v>48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3"/>
        <v>2,5*(0,55+2*0,075+0,3)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64</v>
      </c>
      <c r="D48" s="173"/>
      <c r="E48" s="109">
        <v>2.5</v>
      </c>
      <c r="F48" s="110"/>
      <c r="G48" s="111"/>
      <c r="H48" s="112"/>
      <c r="I48" s="107"/>
      <c r="K48" s="107"/>
      <c r="M48" s="108" t="s">
        <v>64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3"/>
        <v>3.NP: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49</v>
      </c>
      <c r="D49" s="173"/>
      <c r="E49" s="109">
        <v>0</v>
      </c>
      <c r="F49" s="110"/>
      <c r="G49" s="111"/>
      <c r="H49" s="112"/>
      <c r="I49" s="107"/>
      <c r="K49" s="107"/>
      <c r="M49" s="108" t="s">
        <v>49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3"/>
        <v>2,5*(0,55+2*0,075+0,3)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2" t="s">
        <v>65</v>
      </c>
      <c r="D50" s="173"/>
      <c r="E50" s="109">
        <v>3.9874999999999998</v>
      </c>
      <c r="F50" s="110"/>
      <c r="G50" s="111"/>
      <c r="H50" s="112"/>
      <c r="I50" s="107"/>
      <c r="K50" s="107"/>
      <c r="M50" s="108" t="s">
        <v>65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3"/>
        <v>4.NP: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95">
        <v>6</v>
      </c>
      <c r="B51" s="96" t="s">
        <v>68</v>
      </c>
      <c r="C51" s="97" t="s">
        <v>69</v>
      </c>
      <c r="D51" s="98" t="s">
        <v>29</v>
      </c>
      <c r="E51" s="99">
        <v>17.677499999999998</v>
      </c>
      <c r="F51" s="100">
        <v>139.5</v>
      </c>
      <c r="G51" s="101">
        <f>E51*F51</f>
        <v>2466.0112499999996</v>
      </c>
      <c r="H51" s="102">
        <v>2.5000000000012798E-3</v>
      </c>
      <c r="I51" s="103">
        <f>E51*H51</f>
        <v>4.4193750000022618E-2</v>
      </c>
      <c r="J51" s="102">
        <v>0</v>
      </c>
      <c r="K51" s="103">
        <f>E51*J51</f>
        <v>0</v>
      </c>
      <c r="O51" s="94"/>
      <c r="Z51" s="104"/>
      <c r="AA51" s="104">
        <v>1</v>
      </c>
      <c r="AB51" s="104">
        <v>1</v>
      </c>
      <c r="AC51" s="104">
        <v>1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1</v>
      </c>
      <c r="CZ51" s="61">
        <v>1</v>
      </c>
    </row>
    <row r="52" spans="1:104" x14ac:dyDescent="0.2">
      <c r="A52" s="105"/>
      <c r="B52" s="106"/>
      <c r="C52" s="172" t="s">
        <v>44</v>
      </c>
      <c r="D52" s="173"/>
      <c r="E52" s="109">
        <v>0</v>
      </c>
      <c r="F52" s="110"/>
      <c r="G52" s="111"/>
      <c r="H52" s="112"/>
      <c r="I52" s="107"/>
      <c r="K52" s="107"/>
      <c r="M52" s="108" t="s">
        <v>44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ref="BD52:BD59" si="4">C51</f>
        <v>Štuk vnitřní ručně tloušťka vrstvy 2 mm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63</v>
      </c>
      <c r="D53" s="173"/>
      <c r="E53" s="109">
        <v>2.65</v>
      </c>
      <c r="F53" s="110"/>
      <c r="G53" s="111"/>
      <c r="H53" s="112"/>
      <c r="I53" s="107"/>
      <c r="K53" s="107"/>
      <c r="M53" s="108" t="s">
        <v>63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4"/>
        <v>1.NP: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46</v>
      </c>
      <c r="D54" s="173"/>
      <c r="E54" s="109">
        <v>0</v>
      </c>
      <c r="F54" s="110"/>
      <c r="G54" s="111"/>
      <c r="H54" s="112"/>
      <c r="I54" s="107"/>
      <c r="K54" s="107"/>
      <c r="M54" s="108" t="s">
        <v>46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 t="shared" si="4"/>
        <v>2,65*(0,625+2*0,075+0,225)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70</v>
      </c>
      <c r="D55" s="173"/>
      <c r="E55" s="109">
        <v>5.52</v>
      </c>
      <c r="F55" s="110"/>
      <c r="G55" s="111"/>
      <c r="H55" s="112"/>
      <c r="I55" s="107"/>
      <c r="K55" s="107"/>
      <c r="M55" s="108" t="s">
        <v>70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si="4"/>
        <v>2.NP: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48</v>
      </c>
      <c r="D56" s="173"/>
      <c r="E56" s="109">
        <v>0</v>
      </c>
      <c r="F56" s="110"/>
      <c r="G56" s="111"/>
      <c r="H56" s="112"/>
      <c r="I56" s="107"/>
      <c r="K56" s="107"/>
      <c r="M56" s="108" t="s">
        <v>48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4"/>
        <v>(2,5-2,0)*(2*3,47+2*2,05)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2" t="s">
        <v>70</v>
      </c>
      <c r="D57" s="173"/>
      <c r="E57" s="109">
        <v>5.52</v>
      </c>
      <c r="F57" s="110"/>
      <c r="G57" s="111"/>
      <c r="H57" s="112"/>
      <c r="I57" s="107"/>
      <c r="K57" s="107"/>
      <c r="M57" s="108" t="s">
        <v>70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4"/>
        <v>3.NP: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2" t="s">
        <v>49</v>
      </c>
      <c r="D58" s="173"/>
      <c r="E58" s="109">
        <v>0</v>
      </c>
      <c r="F58" s="110"/>
      <c r="G58" s="111"/>
      <c r="H58" s="112"/>
      <c r="I58" s="107"/>
      <c r="K58" s="107"/>
      <c r="M58" s="108" t="s">
        <v>49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4"/>
        <v>(2,5-2,0)*(2*3,47+2*2,05)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65</v>
      </c>
      <c r="D59" s="173"/>
      <c r="E59" s="109">
        <v>3.9874999999999998</v>
      </c>
      <c r="F59" s="110"/>
      <c r="G59" s="111"/>
      <c r="H59" s="112"/>
      <c r="I59" s="107"/>
      <c r="K59" s="107"/>
      <c r="M59" s="108" t="s">
        <v>65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4"/>
        <v>4.NP: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95">
        <v>7</v>
      </c>
      <c r="B60" s="96" t="s">
        <v>71</v>
      </c>
      <c r="C60" s="97" t="s">
        <v>72</v>
      </c>
      <c r="D60" s="98" t="s">
        <v>29</v>
      </c>
      <c r="E60" s="99">
        <v>46.686999999999998</v>
      </c>
      <c r="F60" s="100">
        <v>262</v>
      </c>
      <c r="G60" s="101">
        <f>E60*F60</f>
        <v>12231.993999999999</v>
      </c>
      <c r="H60" s="102">
        <v>5.0299999999978704E-3</v>
      </c>
      <c r="I60" s="103">
        <f>E60*H60</f>
        <v>0.23483560999990055</v>
      </c>
      <c r="J60" s="102">
        <v>0</v>
      </c>
      <c r="K60" s="103">
        <f>E60*J60</f>
        <v>0</v>
      </c>
      <c r="O60" s="94"/>
      <c r="Z60" s="104"/>
      <c r="AA60" s="104">
        <v>1</v>
      </c>
      <c r="AB60" s="104">
        <v>1</v>
      </c>
      <c r="AC60" s="104">
        <v>1</v>
      </c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  <c r="CA60" s="104">
        <v>1</v>
      </c>
      <c r="CB60" s="104">
        <v>1</v>
      </c>
      <c r="CZ60" s="61">
        <v>1</v>
      </c>
    </row>
    <row r="61" spans="1:104" x14ac:dyDescent="0.2">
      <c r="A61" s="105"/>
      <c r="B61" s="106"/>
      <c r="C61" s="172" t="s">
        <v>46</v>
      </c>
      <c r="D61" s="173"/>
      <c r="E61" s="109">
        <v>0</v>
      </c>
      <c r="F61" s="110"/>
      <c r="G61" s="111"/>
      <c r="H61" s="112"/>
      <c r="I61" s="107"/>
      <c r="K61" s="107"/>
      <c r="M61" s="108" t="s">
        <v>46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 t="shared" ref="BD61:BD66" si="5">C60</f>
        <v>Ubroušení výstupků povrchů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05"/>
      <c r="B62" s="106"/>
      <c r="C62" s="172" t="s">
        <v>73</v>
      </c>
      <c r="D62" s="173"/>
      <c r="E62" s="109">
        <v>5.0635000000000003</v>
      </c>
      <c r="F62" s="110"/>
      <c r="G62" s="111"/>
      <c r="H62" s="112"/>
      <c r="I62" s="107"/>
      <c r="K62" s="107"/>
      <c r="M62" s="108" t="s">
        <v>73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 t="shared" si="5"/>
        <v>2.NP: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2" t="s">
        <v>74</v>
      </c>
      <c r="D63" s="173"/>
      <c r="E63" s="109">
        <v>18.28</v>
      </c>
      <c r="F63" s="110"/>
      <c r="G63" s="111"/>
      <c r="H63" s="112"/>
      <c r="I63" s="107"/>
      <c r="K63" s="107"/>
      <c r="M63" s="108" t="s">
        <v>74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 t="shared" si="5"/>
        <v>2,47*2,05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48</v>
      </c>
      <c r="D64" s="173"/>
      <c r="E64" s="109">
        <v>0</v>
      </c>
      <c r="F64" s="110"/>
      <c r="G64" s="111"/>
      <c r="H64" s="112"/>
      <c r="I64" s="107"/>
      <c r="K64" s="107"/>
      <c r="M64" s="108" t="s">
        <v>48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 t="shared" si="5"/>
        <v>2,0*(2*3,47+2*2,05-0,9-0,375-0,625)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2" t="s">
        <v>73</v>
      </c>
      <c r="D65" s="173"/>
      <c r="E65" s="109">
        <v>5.0635000000000003</v>
      </c>
      <c r="F65" s="110"/>
      <c r="G65" s="111"/>
      <c r="H65" s="112"/>
      <c r="I65" s="107"/>
      <c r="K65" s="107"/>
      <c r="M65" s="108" t="s">
        <v>73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 t="shared" si="5"/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2" t="s">
        <v>74</v>
      </c>
      <c r="D66" s="173"/>
      <c r="E66" s="109">
        <v>18.28</v>
      </c>
      <c r="F66" s="110"/>
      <c r="G66" s="111"/>
      <c r="H66" s="112"/>
      <c r="I66" s="107"/>
      <c r="K66" s="107"/>
      <c r="M66" s="108" t="s">
        <v>74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 t="shared" si="5"/>
        <v>2,47*2,05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8</v>
      </c>
      <c r="B67" s="96" t="s">
        <v>75</v>
      </c>
      <c r="C67" s="97" t="s">
        <v>76</v>
      </c>
      <c r="D67" s="98" t="s">
        <v>29</v>
      </c>
      <c r="E67" s="99">
        <v>1.5</v>
      </c>
      <c r="F67" s="100">
        <v>440.5</v>
      </c>
      <c r="G67" s="101">
        <f>E67*F67</f>
        <v>660.75</v>
      </c>
      <c r="H67" s="102">
        <v>0.107120000000009</v>
      </c>
      <c r="I67" s="103">
        <f>E67*H67</f>
        <v>0.16068000000001351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1</v>
      </c>
      <c r="AC67" s="104">
        <v>1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1</v>
      </c>
      <c r="CZ67" s="61">
        <v>1</v>
      </c>
    </row>
    <row r="68" spans="1:104" x14ac:dyDescent="0.2">
      <c r="A68" s="105"/>
      <c r="B68" s="106"/>
      <c r="C68" s="172" t="s">
        <v>46</v>
      </c>
      <c r="D68" s="173"/>
      <c r="E68" s="109">
        <v>0</v>
      </c>
      <c r="F68" s="110"/>
      <c r="G68" s="111"/>
      <c r="H68" s="112"/>
      <c r="I68" s="107"/>
      <c r="K68" s="107"/>
      <c r="M68" s="108" t="s">
        <v>46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Hrubá výplň rýh ve stěnách maltou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2" t="s">
        <v>77</v>
      </c>
      <c r="D69" s="173"/>
      <c r="E69" s="109">
        <v>0.75</v>
      </c>
      <c r="F69" s="110"/>
      <c r="G69" s="111"/>
      <c r="H69" s="112"/>
      <c r="I69" s="107"/>
      <c r="K69" s="107"/>
      <c r="M69" s="108" t="s">
        <v>77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>C68</f>
        <v>2.NP: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05"/>
      <c r="B70" s="106"/>
      <c r="C70" s="172" t="s">
        <v>48</v>
      </c>
      <c r="D70" s="173"/>
      <c r="E70" s="109">
        <v>0</v>
      </c>
      <c r="F70" s="110"/>
      <c r="G70" s="111"/>
      <c r="H70" s="112"/>
      <c r="I70" s="107"/>
      <c r="K70" s="107"/>
      <c r="M70" s="108" t="s">
        <v>48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0,15*2*2,5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77</v>
      </c>
      <c r="D71" s="173"/>
      <c r="E71" s="109">
        <v>0.75</v>
      </c>
      <c r="F71" s="110"/>
      <c r="G71" s="111"/>
      <c r="H71" s="112"/>
      <c r="I71" s="107"/>
      <c r="K71" s="107"/>
      <c r="M71" s="108" t="s">
        <v>77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3.NP: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95">
        <v>9</v>
      </c>
      <c r="B72" s="96" t="s">
        <v>78</v>
      </c>
      <c r="C72" s="97" t="s">
        <v>79</v>
      </c>
      <c r="D72" s="98" t="s">
        <v>56</v>
      </c>
      <c r="E72" s="99">
        <v>12.555</v>
      </c>
      <c r="F72" s="100">
        <v>90.5</v>
      </c>
      <c r="G72" s="101">
        <f>E72*F72</f>
        <v>1136.2275</v>
      </c>
      <c r="H72" s="102">
        <v>4.3099999999967097E-3</v>
      </c>
      <c r="I72" s="103">
        <f>E72*H72</f>
        <v>5.4112049999958688E-2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1</v>
      </c>
      <c r="AC72" s="104">
        <v>1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1</v>
      </c>
      <c r="CZ72" s="61">
        <v>1</v>
      </c>
    </row>
    <row r="73" spans="1:104" x14ac:dyDescent="0.2">
      <c r="A73" s="105"/>
      <c r="B73" s="106"/>
      <c r="C73" s="172" t="s">
        <v>44</v>
      </c>
      <c r="D73" s="173"/>
      <c r="E73" s="109">
        <v>0</v>
      </c>
      <c r="F73" s="110"/>
      <c r="G73" s="111"/>
      <c r="H73" s="112"/>
      <c r="I73" s="107"/>
      <c r="K73" s="107"/>
      <c r="M73" s="108" t="s">
        <v>44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Začištění omítek kolem oken,dveří apod.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2" t="s">
        <v>80</v>
      </c>
      <c r="D74" s="173"/>
      <c r="E74" s="109">
        <v>6.3</v>
      </c>
      <c r="F74" s="110"/>
      <c r="G74" s="111"/>
      <c r="H74" s="112"/>
      <c r="I74" s="107"/>
      <c r="K74" s="107"/>
      <c r="M74" s="108" t="s">
        <v>80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>C73</f>
        <v>1.NP: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2" t="s">
        <v>49</v>
      </c>
      <c r="D75" s="173"/>
      <c r="E75" s="109">
        <v>0</v>
      </c>
      <c r="F75" s="110"/>
      <c r="G75" s="111"/>
      <c r="H75" s="112"/>
      <c r="I75" s="107"/>
      <c r="K75" s="107"/>
      <c r="M75" s="108" t="s">
        <v>49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2*2,65+0,625+2*0,075+0,225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81</v>
      </c>
      <c r="D76" s="173"/>
      <c r="E76" s="109">
        <v>6.2549999999999999</v>
      </c>
      <c r="F76" s="110"/>
      <c r="G76" s="111"/>
      <c r="H76" s="112"/>
      <c r="I76" s="107"/>
      <c r="K76" s="107"/>
      <c r="M76" s="108" t="s">
        <v>81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4.NP: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95">
        <v>10</v>
      </c>
      <c r="B77" s="96" t="s">
        <v>82</v>
      </c>
      <c r="C77" s="97" t="s">
        <v>83</v>
      </c>
      <c r="D77" s="98" t="s">
        <v>29</v>
      </c>
      <c r="E77" s="99">
        <v>46.6</v>
      </c>
      <c r="F77" s="100">
        <v>51</v>
      </c>
      <c r="G77" s="101">
        <f>E77*F77</f>
        <v>2376.6</v>
      </c>
      <c r="H77" s="102">
        <v>5.33999999999679E-3</v>
      </c>
      <c r="I77" s="103">
        <f>E77*H77</f>
        <v>0.24884399999985043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1</v>
      </c>
      <c r="AC77" s="104">
        <v>1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1</v>
      </c>
      <c r="CZ77" s="61">
        <v>1</v>
      </c>
    </row>
    <row r="78" spans="1:104" x14ac:dyDescent="0.2">
      <c r="A78" s="105"/>
      <c r="B78" s="106"/>
      <c r="C78" s="172" t="s">
        <v>46</v>
      </c>
      <c r="D78" s="173"/>
      <c r="E78" s="109">
        <v>0</v>
      </c>
      <c r="F78" s="110"/>
      <c r="G78" s="111"/>
      <c r="H78" s="112"/>
      <c r="I78" s="107"/>
      <c r="K78" s="107"/>
      <c r="M78" s="108" t="s">
        <v>46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Oprava vápen.omítek stěn do 10 % pl. - hladkých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84</v>
      </c>
      <c r="D79" s="173"/>
      <c r="E79" s="109">
        <v>23.3</v>
      </c>
      <c r="F79" s="110"/>
      <c r="G79" s="111"/>
      <c r="H79" s="112"/>
      <c r="I79" s="107"/>
      <c r="K79" s="107"/>
      <c r="M79" s="108" t="s">
        <v>84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2.NP: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48</v>
      </c>
      <c r="D80" s="173"/>
      <c r="E80" s="109">
        <v>0</v>
      </c>
      <c r="F80" s="110"/>
      <c r="G80" s="111"/>
      <c r="H80" s="112"/>
      <c r="I80" s="107"/>
      <c r="K80" s="107"/>
      <c r="M80" s="108" t="s">
        <v>48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2,5*(2*3,47+2*2,05-0,375-0,625)-0,9*2,0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2" t="s">
        <v>84</v>
      </c>
      <c r="D81" s="173"/>
      <c r="E81" s="109">
        <v>23.3</v>
      </c>
      <c r="F81" s="110"/>
      <c r="G81" s="111"/>
      <c r="H81" s="112"/>
      <c r="I81" s="107"/>
      <c r="K81" s="107"/>
      <c r="M81" s="108" t="s">
        <v>84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>C80</f>
        <v>3.NP:</v>
      </c>
      <c r="BE81" s="104"/>
      <c r="BF81" s="104"/>
      <c r="BG81" s="104"/>
      <c r="BH81" s="104"/>
      <c r="BI81" s="104"/>
      <c r="BJ81" s="104"/>
      <c r="BK81" s="104"/>
    </row>
    <row r="82" spans="1:104" x14ac:dyDescent="0.2">
      <c r="A82" s="114" t="s">
        <v>30</v>
      </c>
      <c r="B82" s="115" t="s">
        <v>59</v>
      </c>
      <c r="C82" s="116" t="s">
        <v>60</v>
      </c>
      <c r="D82" s="117"/>
      <c r="E82" s="118"/>
      <c r="F82" s="118"/>
      <c r="G82" s="119">
        <f>SUM(G32:G81)</f>
        <v>23224.007749999997</v>
      </c>
      <c r="H82" s="120"/>
      <c r="I82" s="121">
        <f>SUM(I32:I81)</f>
        <v>0.97192415999983128</v>
      </c>
      <c r="J82" s="122"/>
      <c r="K82" s="121">
        <f>SUM(K32:K81)</f>
        <v>0</v>
      </c>
      <c r="O82" s="94"/>
      <c r="X82" s="123">
        <f>K82</f>
        <v>0</v>
      </c>
      <c r="Y82" s="123">
        <f>I82</f>
        <v>0.97192415999983128</v>
      </c>
      <c r="Z82" s="124">
        <f>G82</f>
        <v>23224.007749999997</v>
      </c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25"/>
      <c r="BB82" s="125"/>
      <c r="BC82" s="125"/>
      <c r="BD82" s="125"/>
      <c r="BE82" s="125"/>
      <c r="BF82" s="125"/>
      <c r="BG82" s="104"/>
      <c r="BH82" s="104"/>
      <c r="BI82" s="104"/>
      <c r="BJ82" s="104"/>
      <c r="BK82" s="104"/>
    </row>
    <row r="83" spans="1:104" ht="14.25" customHeight="1" x14ac:dyDescent="0.2">
      <c r="A83" s="86" t="s">
        <v>27</v>
      </c>
      <c r="B83" s="87" t="s">
        <v>85</v>
      </c>
      <c r="C83" s="88" t="s">
        <v>86</v>
      </c>
      <c r="D83" s="89"/>
      <c r="E83" s="90"/>
      <c r="F83" s="90"/>
      <c r="G83" s="91"/>
      <c r="H83" s="92"/>
      <c r="I83" s="93"/>
      <c r="J83" s="92"/>
      <c r="K83" s="93"/>
      <c r="O83" s="94"/>
    </row>
    <row r="84" spans="1:104" x14ac:dyDescent="0.2">
      <c r="A84" s="95">
        <v>11</v>
      </c>
      <c r="B84" s="96" t="s">
        <v>87</v>
      </c>
      <c r="C84" s="97" t="s">
        <v>88</v>
      </c>
      <c r="D84" s="98" t="s">
        <v>29</v>
      </c>
      <c r="E84" s="99">
        <v>4.0999999999999996</v>
      </c>
      <c r="F84" s="100">
        <v>217</v>
      </c>
      <c r="G84" s="101">
        <f>E84*F84</f>
        <v>889.69999999999993</v>
      </c>
      <c r="H84" s="102">
        <v>1.5999999999998201E-3</v>
      </c>
      <c r="I84" s="103">
        <f>E84*H84</f>
        <v>6.5599999999992617E-3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1</v>
      </c>
      <c r="AC84" s="104">
        <v>1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1</v>
      </c>
      <c r="CZ84" s="61">
        <v>1</v>
      </c>
    </row>
    <row r="85" spans="1:104" x14ac:dyDescent="0.2">
      <c r="A85" s="105"/>
      <c r="B85" s="106"/>
      <c r="C85" s="172" t="s">
        <v>46</v>
      </c>
      <c r="D85" s="173"/>
      <c r="E85" s="109">
        <v>0</v>
      </c>
      <c r="F85" s="110"/>
      <c r="G85" s="111"/>
      <c r="H85" s="112"/>
      <c r="I85" s="107"/>
      <c r="K85" s="107"/>
      <c r="M85" s="108" t="s">
        <v>46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Vyspravení beton. konstrukcí - adhézní můstek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05"/>
      <c r="B86" s="106"/>
      <c r="C86" s="172" t="s">
        <v>89</v>
      </c>
      <c r="D86" s="173"/>
      <c r="E86" s="109">
        <v>2.0499999999999998</v>
      </c>
      <c r="F86" s="110"/>
      <c r="G86" s="111"/>
      <c r="H86" s="112"/>
      <c r="I86" s="107"/>
      <c r="K86" s="107"/>
      <c r="M86" s="108" t="s">
        <v>89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13" t="str">
        <f>C85</f>
        <v>2.NP:</v>
      </c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105"/>
      <c r="B87" s="106"/>
      <c r="C87" s="172" t="s">
        <v>48</v>
      </c>
      <c r="D87" s="173"/>
      <c r="E87" s="109">
        <v>0</v>
      </c>
      <c r="F87" s="110"/>
      <c r="G87" s="111"/>
      <c r="H87" s="112"/>
      <c r="I87" s="107"/>
      <c r="K87" s="107"/>
      <c r="M87" s="108" t="s">
        <v>48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1,0*2,05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89</v>
      </c>
      <c r="D88" s="173"/>
      <c r="E88" s="109">
        <v>2.0499999999999998</v>
      </c>
      <c r="F88" s="110"/>
      <c r="G88" s="111"/>
      <c r="H88" s="112"/>
      <c r="I88" s="107"/>
      <c r="K88" s="107"/>
      <c r="M88" s="108" t="s">
        <v>89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3.NP: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95">
        <v>12</v>
      </c>
      <c r="B89" s="96" t="s">
        <v>90</v>
      </c>
      <c r="C89" s="97" t="s">
        <v>91</v>
      </c>
      <c r="D89" s="98" t="s">
        <v>92</v>
      </c>
      <c r="E89" s="99">
        <v>1.84E-2</v>
      </c>
      <c r="F89" s="100">
        <v>4550</v>
      </c>
      <c r="G89" s="101">
        <f>E89*F89</f>
        <v>83.72</v>
      </c>
      <c r="H89" s="102">
        <v>2.5</v>
      </c>
      <c r="I89" s="103">
        <f>E89*H89</f>
        <v>4.5999999999999999E-2</v>
      </c>
      <c r="J89" s="102">
        <v>0</v>
      </c>
      <c r="K89" s="103">
        <f>E89*J89</f>
        <v>0</v>
      </c>
      <c r="O89" s="94"/>
      <c r="Z89" s="104"/>
      <c r="AA89" s="104">
        <v>1</v>
      </c>
      <c r="AB89" s="104">
        <v>1</v>
      </c>
      <c r="AC89" s="104">
        <v>1</v>
      </c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CA89" s="104">
        <v>1</v>
      </c>
      <c r="CB89" s="104">
        <v>1</v>
      </c>
      <c r="CZ89" s="61">
        <v>1</v>
      </c>
    </row>
    <row r="90" spans="1:104" x14ac:dyDescent="0.2">
      <c r="A90" s="105"/>
      <c r="B90" s="106"/>
      <c r="C90" s="172" t="s">
        <v>46</v>
      </c>
      <c r="D90" s="173"/>
      <c r="E90" s="109">
        <v>0</v>
      </c>
      <c r="F90" s="110"/>
      <c r="G90" s="111"/>
      <c r="H90" s="112"/>
      <c r="I90" s="107"/>
      <c r="K90" s="107"/>
      <c r="M90" s="108" t="s">
        <v>46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Doplnění rýh betonem v dosavadních mazaninách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05"/>
      <c r="B91" s="106"/>
      <c r="C91" s="172" t="s">
        <v>93</v>
      </c>
      <c r="D91" s="173"/>
      <c r="E91" s="109">
        <v>9.1999999999999998E-3</v>
      </c>
      <c r="F91" s="110"/>
      <c r="G91" s="111"/>
      <c r="H91" s="112"/>
      <c r="I91" s="107"/>
      <c r="K91" s="107"/>
      <c r="M91" s="108" t="s">
        <v>93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>C90</f>
        <v>2.NP: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2" t="s">
        <v>48</v>
      </c>
      <c r="D92" s="173"/>
      <c r="E92" s="109">
        <v>0</v>
      </c>
      <c r="F92" s="110"/>
      <c r="G92" s="111"/>
      <c r="H92" s="112"/>
      <c r="I92" s="107"/>
      <c r="K92" s="107"/>
      <c r="M92" s="108" t="s">
        <v>48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>C91</f>
        <v>0,03*0,15*2,05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2" t="s">
        <v>93</v>
      </c>
      <c r="D93" s="173"/>
      <c r="E93" s="109">
        <v>9.1999999999999998E-3</v>
      </c>
      <c r="F93" s="110"/>
      <c r="G93" s="111"/>
      <c r="H93" s="112"/>
      <c r="I93" s="107"/>
      <c r="K93" s="107"/>
      <c r="M93" s="108" t="s">
        <v>93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>C92</f>
        <v>3.NP:</v>
      </c>
      <c r="BE93" s="104"/>
      <c r="BF93" s="104"/>
      <c r="BG93" s="104"/>
      <c r="BH93" s="104"/>
      <c r="BI93" s="104"/>
      <c r="BJ93" s="104"/>
      <c r="BK93" s="104"/>
    </row>
    <row r="94" spans="1:104" ht="22.5" x14ac:dyDescent="0.2">
      <c r="A94" s="95">
        <v>13</v>
      </c>
      <c r="B94" s="96" t="s">
        <v>94</v>
      </c>
      <c r="C94" s="97" t="s">
        <v>95</v>
      </c>
      <c r="D94" s="98" t="s">
        <v>29</v>
      </c>
      <c r="E94" s="99">
        <v>4.0999999999999996</v>
      </c>
      <c r="F94" s="100">
        <v>512</v>
      </c>
      <c r="G94" s="101">
        <f>E94*F94</f>
        <v>2099.1999999999998</v>
      </c>
      <c r="H94" s="102">
        <v>6.0000000000002301E-2</v>
      </c>
      <c r="I94" s="103">
        <f>E94*H94</f>
        <v>0.24600000000000941</v>
      </c>
      <c r="J94" s="102">
        <v>0</v>
      </c>
      <c r="K94" s="103">
        <f>E94*J94</f>
        <v>0</v>
      </c>
      <c r="O94" s="94"/>
      <c r="Z94" s="104"/>
      <c r="AA94" s="104">
        <v>1</v>
      </c>
      <c r="AB94" s="104">
        <v>1</v>
      </c>
      <c r="AC94" s="104">
        <v>1</v>
      </c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CA94" s="104">
        <v>1</v>
      </c>
      <c r="CB94" s="104">
        <v>1</v>
      </c>
      <c r="CZ94" s="61">
        <v>1</v>
      </c>
    </row>
    <row r="95" spans="1:104" x14ac:dyDescent="0.2">
      <c r="A95" s="105"/>
      <c r="B95" s="106"/>
      <c r="C95" s="172" t="s">
        <v>46</v>
      </c>
      <c r="D95" s="173"/>
      <c r="E95" s="109">
        <v>0</v>
      </c>
      <c r="F95" s="110"/>
      <c r="G95" s="111"/>
      <c r="H95" s="112"/>
      <c r="I95" s="107"/>
      <c r="K95" s="107"/>
      <c r="M95" s="108" t="s">
        <v>46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Potěr ze SMS, ruční zpracování, tl. 30 mm pro vnitřní účely, spádový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89</v>
      </c>
      <c r="D96" s="173"/>
      <c r="E96" s="109">
        <v>2.0499999999999998</v>
      </c>
      <c r="F96" s="110"/>
      <c r="G96" s="111"/>
      <c r="H96" s="112"/>
      <c r="I96" s="107"/>
      <c r="K96" s="107"/>
      <c r="M96" s="108" t="s">
        <v>89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2.NP: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48</v>
      </c>
      <c r="D97" s="173"/>
      <c r="E97" s="109">
        <v>0</v>
      </c>
      <c r="F97" s="110"/>
      <c r="G97" s="111"/>
      <c r="H97" s="112"/>
      <c r="I97" s="107"/>
      <c r="K97" s="107"/>
      <c r="M97" s="108" t="s">
        <v>48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1,0*2,05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05"/>
      <c r="B98" s="106"/>
      <c r="C98" s="172" t="s">
        <v>89</v>
      </c>
      <c r="D98" s="173"/>
      <c r="E98" s="109">
        <v>2.0499999999999998</v>
      </c>
      <c r="F98" s="110"/>
      <c r="G98" s="111"/>
      <c r="H98" s="112"/>
      <c r="I98" s="107"/>
      <c r="K98" s="107"/>
      <c r="M98" s="108" t="s">
        <v>89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>C97</f>
        <v>3.NP: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14" t="s">
        <v>30</v>
      </c>
      <c r="B99" s="115" t="s">
        <v>85</v>
      </c>
      <c r="C99" s="116" t="s">
        <v>86</v>
      </c>
      <c r="D99" s="117"/>
      <c r="E99" s="118"/>
      <c r="F99" s="118"/>
      <c r="G99" s="119">
        <f>SUM(G83:G98)</f>
        <v>3072.62</v>
      </c>
      <c r="H99" s="120"/>
      <c r="I99" s="121">
        <f>SUM(I83:I98)</f>
        <v>0.29856000000000865</v>
      </c>
      <c r="J99" s="122"/>
      <c r="K99" s="121">
        <f>SUM(K83:K98)</f>
        <v>0</v>
      </c>
      <c r="O99" s="94"/>
      <c r="X99" s="123">
        <f>K99</f>
        <v>0</v>
      </c>
      <c r="Y99" s="123">
        <f>I99</f>
        <v>0.29856000000000865</v>
      </c>
      <c r="Z99" s="124">
        <f>G99</f>
        <v>3072.62</v>
      </c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25"/>
      <c r="BB99" s="125"/>
      <c r="BC99" s="125"/>
      <c r="BD99" s="125"/>
      <c r="BE99" s="125"/>
      <c r="BF99" s="125"/>
      <c r="BG99" s="104"/>
      <c r="BH99" s="104"/>
      <c r="BI99" s="104"/>
      <c r="BJ99" s="104"/>
      <c r="BK99" s="104"/>
    </row>
    <row r="100" spans="1:104" ht="14.25" customHeight="1" x14ac:dyDescent="0.2">
      <c r="A100" s="86" t="s">
        <v>27</v>
      </c>
      <c r="B100" s="87" t="s">
        <v>96</v>
      </c>
      <c r="C100" s="88" t="s">
        <v>97</v>
      </c>
      <c r="D100" s="89"/>
      <c r="E100" s="90"/>
      <c r="F100" s="90"/>
      <c r="G100" s="91"/>
      <c r="H100" s="92"/>
      <c r="I100" s="93"/>
      <c r="J100" s="92"/>
      <c r="K100" s="93"/>
      <c r="O100" s="94"/>
    </row>
    <row r="101" spans="1:104" x14ac:dyDescent="0.2">
      <c r="A101" s="95">
        <v>14</v>
      </c>
      <c r="B101" s="96" t="s">
        <v>98</v>
      </c>
      <c r="C101" s="97" t="s">
        <v>99</v>
      </c>
      <c r="D101" s="98" t="s">
        <v>100</v>
      </c>
      <c r="E101" s="99">
        <v>4</v>
      </c>
      <c r="F101" s="100">
        <v>587</v>
      </c>
      <c r="G101" s="101">
        <f>E101*F101</f>
        <v>2348</v>
      </c>
      <c r="H101" s="102">
        <v>3.99999999999956E-4</v>
      </c>
      <c r="I101" s="103">
        <f>E101*H101</f>
        <v>1.599999999999824E-3</v>
      </c>
      <c r="J101" s="102">
        <v>0</v>
      </c>
      <c r="K101" s="103">
        <f>E101*J101</f>
        <v>0</v>
      </c>
      <c r="O101" s="94"/>
      <c r="Z101" s="104"/>
      <c r="AA101" s="104">
        <v>1</v>
      </c>
      <c r="AB101" s="104">
        <v>7</v>
      </c>
      <c r="AC101" s="104">
        <v>7</v>
      </c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CA101" s="104">
        <v>1</v>
      </c>
      <c r="CB101" s="104">
        <v>7</v>
      </c>
      <c r="CZ101" s="61">
        <v>1</v>
      </c>
    </row>
    <row r="102" spans="1:104" x14ac:dyDescent="0.2">
      <c r="A102" s="105"/>
      <c r="B102" s="106"/>
      <c r="C102" s="172" t="s">
        <v>44</v>
      </c>
      <c r="D102" s="173"/>
      <c r="E102" s="109">
        <v>0</v>
      </c>
      <c r="F102" s="110"/>
      <c r="G102" s="111"/>
      <c r="H102" s="112"/>
      <c r="I102" s="107"/>
      <c r="K102" s="107"/>
      <c r="M102" s="108" t="s">
        <v>44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 t="shared" ref="BD102:BD109" si="6">C101</f>
        <v>Montáž otvorových výplní - dvířek, poklopů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28</v>
      </c>
      <c r="D103" s="173"/>
      <c r="E103" s="109">
        <v>1</v>
      </c>
      <c r="F103" s="110"/>
      <c r="G103" s="111"/>
      <c r="H103" s="112"/>
      <c r="I103" s="107"/>
      <c r="K103" s="107"/>
      <c r="M103" s="108">
        <v>1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 t="shared" si="6"/>
        <v>1.NP: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2" t="s">
        <v>46</v>
      </c>
      <c r="D104" s="173"/>
      <c r="E104" s="109">
        <v>0</v>
      </c>
      <c r="F104" s="110"/>
      <c r="G104" s="111"/>
      <c r="H104" s="112"/>
      <c r="I104" s="107"/>
      <c r="K104" s="107"/>
      <c r="M104" s="108" t="s">
        <v>46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 t="shared" si="6"/>
        <v>1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105"/>
      <c r="B105" s="106"/>
      <c r="C105" s="172" t="s">
        <v>28</v>
      </c>
      <c r="D105" s="173"/>
      <c r="E105" s="109">
        <v>1</v>
      </c>
      <c r="F105" s="110"/>
      <c r="G105" s="111"/>
      <c r="H105" s="112"/>
      <c r="I105" s="107"/>
      <c r="K105" s="107"/>
      <c r="M105" s="108">
        <v>1</v>
      </c>
      <c r="O105" s="9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13" t="str">
        <f t="shared" si="6"/>
        <v>2.NP:</v>
      </c>
      <c r="BE105" s="104"/>
      <c r="BF105" s="104"/>
      <c r="BG105" s="104"/>
      <c r="BH105" s="104"/>
      <c r="BI105" s="104"/>
      <c r="BJ105" s="104"/>
      <c r="BK105" s="104"/>
    </row>
    <row r="106" spans="1:104" x14ac:dyDescent="0.2">
      <c r="A106" s="105"/>
      <c r="B106" s="106"/>
      <c r="C106" s="172" t="s">
        <v>48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48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si="6"/>
        <v>1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28</v>
      </c>
      <c r="D107" s="173"/>
      <c r="E107" s="109">
        <v>1</v>
      </c>
      <c r="F107" s="110"/>
      <c r="G107" s="111"/>
      <c r="H107" s="112"/>
      <c r="I107" s="107"/>
      <c r="K107" s="107"/>
      <c r="M107" s="108">
        <v>1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si="6"/>
        <v>3.NP: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49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49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6"/>
        <v>1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28</v>
      </c>
      <c r="D109" s="173"/>
      <c r="E109" s="109">
        <v>1</v>
      </c>
      <c r="F109" s="110"/>
      <c r="G109" s="111"/>
      <c r="H109" s="112"/>
      <c r="I109" s="107"/>
      <c r="K109" s="107"/>
      <c r="M109" s="108">
        <v>1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6"/>
        <v>4.NP: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95">
        <v>15</v>
      </c>
      <c r="B110" s="96" t="s">
        <v>101</v>
      </c>
      <c r="C110" s="97" t="s">
        <v>102</v>
      </c>
      <c r="D110" s="98" t="s">
        <v>100</v>
      </c>
      <c r="E110" s="99">
        <v>2</v>
      </c>
      <c r="F110" s="100">
        <v>1117.21</v>
      </c>
      <c r="G110" s="101">
        <f>E110*F110</f>
        <v>2234.42</v>
      </c>
      <c r="H110" s="102">
        <v>3.4999999999989501E-3</v>
      </c>
      <c r="I110" s="103">
        <f>E110*H110</f>
        <v>6.9999999999979003E-3</v>
      </c>
      <c r="J110" s="102"/>
      <c r="K110" s="103">
        <f>E110*J110</f>
        <v>0</v>
      </c>
      <c r="O110" s="94"/>
      <c r="Z110" s="104"/>
      <c r="AA110" s="104">
        <v>3</v>
      </c>
      <c r="AB110" s="104">
        <v>1</v>
      </c>
      <c r="AC110" s="104">
        <v>5536019601</v>
      </c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CA110" s="104">
        <v>3</v>
      </c>
      <c r="CB110" s="104">
        <v>1</v>
      </c>
      <c r="CZ110" s="61">
        <v>1</v>
      </c>
    </row>
    <row r="111" spans="1:104" x14ac:dyDescent="0.2">
      <c r="A111" s="105"/>
      <c r="B111" s="106"/>
      <c r="C111" s="172" t="s">
        <v>46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46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>C110</f>
        <v>Dvířka revizní pro obkládání 400 x 400 mm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28</v>
      </c>
      <c r="D112" s="173"/>
      <c r="E112" s="109">
        <v>1</v>
      </c>
      <c r="F112" s="110"/>
      <c r="G112" s="111"/>
      <c r="H112" s="112"/>
      <c r="I112" s="107"/>
      <c r="K112" s="107"/>
      <c r="M112" s="108">
        <v>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>C111</f>
        <v>2.NP: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2" t="s">
        <v>48</v>
      </c>
      <c r="D113" s="173"/>
      <c r="E113" s="109">
        <v>0</v>
      </c>
      <c r="F113" s="110"/>
      <c r="G113" s="111"/>
      <c r="H113" s="112"/>
      <c r="I113" s="107"/>
      <c r="K113" s="107"/>
      <c r="M113" s="108" t="s">
        <v>48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>C112</f>
        <v>1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2" t="s">
        <v>28</v>
      </c>
      <c r="D114" s="173"/>
      <c r="E114" s="109">
        <v>1</v>
      </c>
      <c r="F114" s="110"/>
      <c r="G114" s="111"/>
      <c r="H114" s="112"/>
      <c r="I114" s="107"/>
      <c r="K114" s="107"/>
      <c r="M114" s="108">
        <v>1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>C113</f>
        <v>3.NP:</v>
      </c>
      <c r="BE114" s="104"/>
      <c r="BF114" s="104"/>
      <c r="BG114" s="104"/>
      <c r="BH114" s="104"/>
      <c r="BI114" s="104"/>
      <c r="BJ114" s="104"/>
      <c r="BK114" s="104"/>
    </row>
    <row r="115" spans="1:104" x14ac:dyDescent="0.2">
      <c r="A115" s="95">
        <v>16</v>
      </c>
      <c r="B115" s="96" t="s">
        <v>103</v>
      </c>
      <c r="C115" s="97" t="s">
        <v>104</v>
      </c>
      <c r="D115" s="98" t="s">
        <v>100</v>
      </c>
      <c r="E115" s="99">
        <v>2</v>
      </c>
      <c r="F115" s="100">
        <v>1393.63</v>
      </c>
      <c r="G115" s="101">
        <f>E115*F115</f>
        <v>2787.26</v>
      </c>
      <c r="H115" s="102">
        <v>7.5000000000002799E-3</v>
      </c>
      <c r="I115" s="103">
        <f>E115*H115</f>
        <v>1.500000000000056E-2</v>
      </c>
      <c r="J115" s="102"/>
      <c r="K115" s="103">
        <f>E115*J115</f>
        <v>0</v>
      </c>
      <c r="O115" s="94"/>
      <c r="Z115" s="104"/>
      <c r="AA115" s="104">
        <v>3</v>
      </c>
      <c r="AB115" s="104">
        <v>1</v>
      </c>
      <c r="AC115" s="104">
        <v>5536019603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3</v>
      </c>
      <c r="CB115" s="104">
        <v>1</v>
      </c>
      <c r="CZ115" s="61">
        <v>1</v>
      </c>
    </row>
    <row r="116" spans="1:104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Dvířka revizní 600 x 600 mm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28</v>
      </c>
      <c r="D117" s="173"/>
      <c r="E117" s="109">
        <v>1</v>
      </c>
      <c r="F117" s="110"/>
      <c r="G117" s="111"/>
      <c r="H117" s="112"/>
      <c r="I117" s="107"/>
      <c r="K117" s="107"/>
      <c r="M117" s="108">
        <v>1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>C116</f>
        <v>1.NP: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49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49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1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28</v>
      </c>
      <c r="D119" s="173"/>
      <c r="E119" s="109">
        <v>1</v>
      </c>
      <c r="F119" s="110"/>
      <c r="G119" s="111"/>
      <c r="H119" s="112"/>
      <c r="I119" s="107"/>
      <c r="K119" s="107"/>
      <c r="M119" s="108">
        <v>1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4.NP: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14" t="s">
        <v>30</v>
      </c>
      <c r="B120" s="115" t="s">
        <v>96</v>
      </c>
      <c r="C120" s="116" t="s">
        <v>97</v>
      </c>
      <c r="D120" s="117"/>
      <c r="E120" s="118"/>
      <c r="F120" s="118"/>
      <c r="G120" s="119">
        <f>SUM(G100:G119)</f>
        <v>7369.68</v>
      </c>
      <c r="H120" s="120"/>
      <c r="I120" s="121">
        <f>SUM(I100:I119)</f>
        <v>2.3599999999998282E-2</v>
      </c>
      <c r="J120" s="122"/>
      <c r="K120" s="121">
        <f>SUM(K100:K119)</f>
        <v>0</v>
      </c>
      <c r="O120" s="94"/>
      <c r="X120" s="123">
        <f>K120</f>
        <v>0</v>
      </c>
      <c r="Y120" s="123">
        <f>I120</f>
        <v>2.3599999999998282E-2</v>
      </c>
      <c r="Z120" s="124">
        <f>G120</f>
        <v>7369.68</v>
      </c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25"/>
      <c r="BB120" s="125"/>
      <c r="BC120" s="125"/>
      <c r="BD120" s="125"/>
      <c r="BE120" s="125"/>
      <c r="BF120" s="125"/>
      <c r="BG120" s="104"/>
      <c r="BH120" s="104"/>
      <c r="BI120" s="104"/>
      <c r="BJ120" s="104"/>
      <c r="BK120" s="104"/>
    </row>
    <row r="121" spans="1:104" ht="14.25" customHeight="1" x14ac:dyDescent="0.2">
      <c r="A121" s="86" t="s">
        <v>27</v>
      </c>
      <c r="B121" s="87" t="s">
        <v>105</v>
      </c>
      <c r="C121" s="88" t="s">
        <v>106</v>
      </c>
      <c r="D121" s="89"/>
      <c r="E121" s="90"/>
      <c r="F121" s="90"/>
      <c r="G121" s="91"/>
      <c r="H121" s="92"/>
      <c r="I121" s="93"/>
      <c r="J121" s="92"/>
      <c r="K121" s="93"/>
      <c r="O121" s="94"/>
    </row>
    <row r="122" spans="1:104" x14ac:dyDescent="0.2">
      <c r="A122" s="95">
        <v>17</v>
      </c>
      <c r="B122" s="96" t="s">
        <v>107</v>
      </c>
      <c r="C122" s="97" t="s">
        <v>108</v>
      </c>
      <c r="D122" s="98" t="s">
        <v>29</v>
      </c>
      <c r="E122" s="99">
        <v>15.158200000000001</v>
      </c>
      <c r="F122" s="100">
        <v>94.3</v>
      </c>
      <c r="G122" s="101">
        <f>E122*F122</f>
        <v>1429.4182599999999</v>
      </c>
      <c r="H122" s="102">
        <v>1.21000000000038E-3</v>
      </c>
      <c r="I122" s="103">
        <f>E122*H122</f>
        <v>1.8341422000005762E-2</v>
      </c>
      <c r="J122" s="102">
        <v>0</v>
      </c>
      <c r="K122" s="103">
        <f>E122*J122</f>
        <v>0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2" t="s">
        <v>44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44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 t="shared" ref="BD123:BD130" si="7">C122</f>
        <v>Lešení lehké pomocné, výška podlahy do 1,2 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109</v>
      </c>
      <c r="D124" s="173"/>
      <c r="E124" s="109">
        <v>0.7</v>
      </c>
      <c r="F124" s="110"/>
      <c r="G124" s="111"/>
      <c r="H124" s="112"/>
      <c r="I124" s="107"/>
      <c r="K124" s="107"/>
      <c r="M124" s="108" t="s">
        <v>109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 t="shared" si="7"/>
        <v>1.NP: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2" t="s">
        <v>46</v>
      </c>
      <c r="D125" s="173"/>
      <c r="E125" s="109">
        <v>0</v>
      </c>
      <c r="F125" s="110"/>
      <c r="G125" s="111"/>
      <c r="H125" s="112"/>
      <c r="I125" s="107"/>
      <c r="K125" s="107"/>
      <c r="M125" s="108" t="s">
        <v>46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 t="shared" si="7"/>
        <v>1,0*0,7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53</v>
      </c>
      <c r="D126" s="173"/>
      <c r="E126" s="109">
        <v>6.8791000000000002</v>
      </c>
      <c r="F126" s="110"/>
      <c r="G126" s="111"/>
      <c r="H126" s="112"/>
      <c r="I126" s="107"/>
      <c r="K126" s="107"/>
      <c r="M126" s="108" t="s">
        <v>53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 t="shared" si="7"/>
        <v>2.NP: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2" t="s">
        <v>48</v>
      </c>
      <c r="D127" s="173"/>
      <c r="E127" s="109">
        <v>0</v>
      </c>
      <c r="F127" s="110"/>
      <c r="G127" s="111"/>
      <c r="H127" s="112"/>
      <c r="I127" s="107"/>
      <c r="K127" s="107"/>
      <c r="M127" s="108" t="s">
        <v>48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 t="shared" si="7"/>
        <v>2,05*3,47-0,625*0,375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2" t="s">
        <v>53</v>
      </c>
      <c r="D128" s="173"/>
      <c r="E128" s="109">
        <v>6.8791000000000002</v>
      </c>
      <c r="F128" s="110"/>
      <c r="G128" s="111"/>
      <c r="H128" s="112"/>
      <c r="I128" s="107"/>
      <c r="K128" s="107"/>
      <c r="M128" s="108" t="s">
        <v>53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 t="shared" si="7"/>
        <v>3.NP: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49</v>
      </c>
      <c r="D129" s="173"/>
      <c r="E129" s="109">
        <v>0</v>
      </c>
      <c r="F129" s="110"/>
      <c r="G129" s="111"/>
      <c r="H129" s="112"/>
      <c r="I129" s="107"/>
      <c r="K129" s="107"/>
      <c r="M129" s="108" t="s">
        <v>49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 t="shared" si="7"/>
        <v>2,05*3,47-0,625*0,375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109</v>
      </c>
      <c r="D130" s="173"/>
      <c r="E130" s="109">
        <v>0.7</v>
      </c>
      <c r="F130" s="110"/>
      <c r="G130" s="111"/>
      <c r="H130" s="112"/>
      <c r="I130" s="107"/>
      <c r="K130" s="107"/>
      <c r="M130" s="108" t="s">
        <v>109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 t="shared" si="7"/>
        <v>4.NP: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14" t="s">
        <v>30</v>
      </c>
      <c r="B131" s="115" t="s">
        <v>105</v>
      </c>
      <c r="C131" s="116" t="s">
        <v>106</v>
      </c>
      <c r="D131" s="117"/>
      <c r="E131" s="118"/>
      <c r="F131" s="118"/>
      <c r="G131" s="119">
        <f>SUM(G121:G130)</f>
        <v>1429.4182599999999</v>
      </c>
      <c r="H131" s="120"/>
      <c r="I131" s="121">
        <f>SUM(I121:I130)</f>
        <v>1.8341422000005762E-2</v>
      </c>
      <c r="J131" s="122"/>
      <c r="K131" s="121">
        <f>SUM(K121:K130)</f>
        <v>0</v>
      </c>
      <c r="O131" s="94"/>
      <c r="X131" s="123">
        <f>K131</f>
        <v>0</v>
      </c>
      <c r="Y131" s="123">
        <f>I131</f>
        <v>1.8341422000005762E-2</v>
      </c>
      <c r="Z131" s="124">
        <f>G131</f>
        <v>1429.4182599999999</v>
      </c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25"/>
      <c r="BB131" s="125"/>
      <c r="BC131" s="125"/>
      <c r="BD131" s="125"/>
      <c r="BE131" s="125"/>
      <c r="BF131" s="125"/>
      <c r="BG131" s="104"/>
      <c r="BH131" s="104"/>
      <c r="BI131" s="104"/>
      <c r="BJ131" s="104"/>
      <c r="BK131" s="104"/>
    </row>
    <row r="132" spans="1:104" ht="14.25" customHeight="1" x14ac:dyDescent="0.2">
      <c r="A132" s="86" t="s">
        <v>27</v>
      </c>
      <c r="B132" s="87" t="s">
        <v>110</v>
      </c>
      <c r="C132" s="88" t="s">
        <v>111</v>
      </c>
      <c r="D132" s="89"/>
      <c r="E132" s="90"/>
      <c r="F132" s="90"/>
      <c r="G132" s="91"/>
      <c r="H132" s="92"/>
      <c r="I132" s="93"/>
      <c r="J132" s="92"/>
      <c r="K132" s="93"/>
      <c r="O132" s="94"/>
    </row>
    <row r="133" spans="1:104" x14ac:dyDescent="0.2">
      <c r="A133" s="95">
        <v>18</v>
      </c>
      <c r="B133" s="96" t="s">
        <v>112</v>
      </c>
      <c r="C133" s="97" t="s">
        <v>113</v>
      </c>
      <c r="D133" s="98" t="s">
        <v>29</v>
      </c>
      <c r="E133" s="99">
        <v>12.012499999999999</v>
      </c>
      <c r="F133" s="100">
        <v>138</v>
      </c>
      <c r="G133" s="101">
        <f>E133*F133</f>
        <v>1657.7249999999999</v>
      </c>
      <c r="H133" s="102">
        <v>6.7000000000039305E-4</v>
      </c>
      <c r="I133" s="103">
        <f>E133*H133</f>
        <v>8.0483750000047202E-3</v>
      </c>
      <c r="J133" s="102">
        <v>-0.13100000000008499</v>
      </c>
      <c r="K133" s="103">
        <f>E133*J133</f>
        <v>-1.573637500001021</v>
      </c>
      <c r="O133" s="94"/>
      <c r="Z133" s="104"/>
      <c r="AA133" s="104">
        <v>1</v>
      </c>
      <c r="AB133" s="104">
        <v>1</v>
      </c>
      <c r="AC133" s="104">
        <v>1</v>
      </c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04"/>
      <c r="BE133" s="104"/>
      <c r="BF133" s="104"/>
      <c r="BG133" s="104"/>
      <c r="BH133" s="104"/>
      <c r="BI133" s="104"/>
      <c r="BJ133" s="104"/>
      <c r="BK133" s="104"/>
      <c r="CA133" s="104">
        <v>1</v>
      </c>
      <c r="CB133" s="104">
        <v>1</v>
      </c>
      <c r="CZ133" s="61">
        <v>1</v>
      </c>
    </row>
    <row r="134" spans="1:104" x14ac:dyDescent="0.2">
      <c r="A134" s="105"/>
      <c r="B134" s="106"/>
      <c r="C134" s="172" t="s">
        <v>44</v>
      </c>
      <c r="D134" s="173"/>
      <c r="E134" s="109">
        <v>0</v>
      </c>
      <c r="F134" s="110"/>
      <c r="G134" s="111"/>
      <c r="H134" s="112"/>
      <c r="I134" s="107"/>
      <c r="K134" s="107"/>
      <c r="M134" s="108" t="s">
        <v>44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 t="shared" ref="BD134:BD141" si="8">C133</f>
        <v>Bourání příček cihelných tl. 10 cm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114</v>
      </c>
      <c r="D135" s="173"/>
      <c r="E135" s="109">
        <v>2.65</v>
      </c>
      <c r="F135" s="110"/>
      <c r="G135" s="111"/>
      <c r="H135" s="112"/>
      <c r="I135" s="107"/>
      <c r="K135" s="107"/>
      <c r="M135" s="108" t="s">
        <v>114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 t="shared" si="8"/>
        <v>1.NP: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46</v>
      </c>
      <c r="D136" s="173"/>
      <c r="E136" s="109">
        <v>0</v>
      </c>
      <c r="F136" s="110"/>
      <c r="G136" s="111"/>
      <c r="H136" s="112"/>
      <c r="I136" s="107"/>
      <c r="K136" s="107"/>
      <c r="M136" s="108" t="s">
        <v>46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 t="shared" si="8"/>
        <v>2,65*(0,7+0,3)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105"/>
      <c r="B137" s="106"/>
      <c r="C137" s="172" t="s">
        <v>115</v>
      </c>
      <c r="D137" s="173"/>
      <c r="E137" s="109">
        <v>2.6875</v>
      </c>
      <c r="F137" s="110"/>
      <c r="G137" s="111"/>
      <c r="H137" s="112"/>
      <c r="I137" s="107"/>
      <c r="K137" s="107"/>
      <c r="M137" s="108" t="s">
        <v>115</v>
      </c>
      <c r="O137" s="9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13" t="str">
        <f t="shared" si="8"/>
        <v>2.NP:</v>
      </c>
      <c r="BE137" s="104"/>
      <c r="BF137" s="104"/>
      <c r="BG137" s="104"/>
      <c r="BH137" s="104"/>
      <c r="BI137" s="104"/>
      <c r="BJ137" s="104"/>
      <c r="BK137" s="104"/>
    </row>
    <row r="138" spans="1:104" x14ac:dyDescent="0.2">
      <c r="A138" s="105"/>
      <c r="B138" s="106"/>
      <c r="C138" s="172" t="s">
        <v>48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48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 t="shared" si="8"/>
        <v>2,5*(0,66+0,3+0,115)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115</v>
      </c>
      <c r="D139" s="173"/>
      <c r="E139" s="109">
        <v>2.6875</v>
      </c>
      <c r="F139" s="110"/>
      <c r="G139" s="111"/>
      <c r="H139" s="112"/>
      <c r="I139" s="107"/>
      <c r="K139" s="107"/>
      <c r="M139" s="108" t="s">
        <v>115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 t="shared" si="8"/>
        <v>3.NP: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49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49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 t="shared" si="8"/>
        <v>2,5*(0,66+0,3+0,115)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116</v>
      </c>
      <c r="D141" s="173"/>
      <c r="E141" s="109">
        <v>3.9874999999999998</v>
      </c>
      <c r="F141" s="110"/>
      <c r="G141" s="111"/>
      <c r="H141" s="112"/>
      <c r="I141" s="107"/>
      <c r="K141" s="107"/>
      <c r="M141" s="108" t="s">
        <v>116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 t="shared" si="8"/>
        <v>4.NP: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19</v>
      </c>
      <c r="B142" s="96" t="s">
        <v>117</v>
      </c>
      <c r="C142" s="97" t="s">
        <v>118</v>
      </c>
      <c r="D142" s="98" t="s">
        <v>29</v>
      </c>
      <c r="E142" s="99">
        <v>6.65</v>
      </c>
      <c r="F142" s="100">
        <v>185</v>
      </c>
      <c r="G142" s="101">
        <f>E142*F142</f>
        <v>1230.25</v>
      </c>
      <c r="H142" s="102">
        <v>6.7000000000039305E-4</v>
      </c>
      <c r="I142" s="103">
        <f>E142*H142</f>
        <v>4.4555000000026136E-3</v>
      </c>
      <c r="J142" s="102">
        <v>-0.116999999999962</v>
      </c>
      <c r="K142" s="103">
        <f>E142*J142</f>
        <v>-0.77804999999974733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2" t="s">
        <v>46</v>
      </c>
      <c r="D143" s="173"/>
      <c r="E143" s="109">
        <v>0</v>
      </c>
      <c r="F143" s="110"/>
      <c r="G143" s="111"/>
      <c r="H143" s="112"/>
      <c r="I143" s="107"/>
      <c r="K143" s="107"/>
      <c r="M143" s="108" t="s">
        <v>46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Bourání příček z tvárnic tl. 15 cm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2" t="s">
        <v>119</v>
      </c>
      <c r="D144" s="173"/>
      <c r="E144" s="109">
        <v>3.3250000000000002</v>
      </c>
      <c r="F144" s="110"/>
      <c r="G144" s="111"/>
      <c r="H144" s="112"/>
      <c r="I144" s="107"/>
      <c r="K144" s="107"/>
      <c r="M144" s="108" t="s">
        <v>119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48</v>
      </c>
      <c r="D145" s="173"/>
      <c r="E145" s="109">
        <v>0</v>
      </c>
      <c r="F145" s="110"/>
      <c r="G145" s="111"/>
      <c r="H145" s="112"/>
      <c r="I145" s="107"/>
      <c r="K145" s="107"/>
      <c r="M145" s="108" t="s">
        <v>48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2,5*2,05-0,9*2,0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2" t="s">
        <v>119</v>
      </c>
      <c r="D146" s="173"/>
      <c r="E146" s="109">
        <v>3.3250000000000002</v>
      </c>
      <c r="F146" s="110"/>
      <c r="G146" s="111"/>
      <c r="H146" s="112"/>
      <c r="I146" s="107"/>
      <c r="K146" s="107"/>
      <c r="M146" s="108" t="s">
        <v>119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95">
        <v>20</v>
      </c>
      <c r="B147" s="96" t="s">
        <v>120</v>
      </c>
      <c r="C147" s="97" t="s">
        <v>121</v>
      </c>
      <c r="D147" s="98" t="s">
        <v>29</v>
      </c>
      <c r="E147" s="99">
        <v>9.5749999999999993</v>
      </c>
      <c r="F147" s="100">
        <v>157</v>
      </c>
      <c r="G147" s="101">
        <f>E147*F147</f>
        <v>1503.2749999999999</v>
      </c>
      <c r="H147" s="102">
        <v>3.2999999999994102E-4</v>
      </c>
      <c r="I147" s="103">
        <f>E147*H147</f>
        <v>3.1597499999994351E-3</v>
      </c>
      <c r="J147" s="102">
        <v>-1.18300000000033E-2</v>
      </c>
      <c r="K147" s="103">
        <f>E147*J147</f>
        <v>-0.11327225000003159</v>
      </c>
      <c r="O147" s="94"/>
      <c r="Z147" s="104"/>
      <c r="AA147" s="104">
        <v>1</v>
      </c>
      <c r="AB147" s="104">
        <v>1</v>
      </c>
      <c r="AC147" s="104">
        <v>1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1</v>
      </c>
      <c r="CZ147" s="61">
        <v>1</v>
      </c>
    </row>
    <row r="148" spans="1:104" x14ac:dyDescent="0.2">
      <c r="A148" s="105"/>
      <c r="B148" s="106"/>
      <c r="C148" s="172" t="s">
        <v>46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46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DMTZ podhledu SDK, kovová kce., 1xoplášť.12,5 mm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122</v>
      </c>
      <c r="D149" s="173"/>
      <c r="E149" s="109">
        <v>4.7874999999999996</v>
      </c>
      <c r="F149" s="110"/>
      <c r="G149" s="111"/>
      <c r="H149" s="112"/>
      <c r="I149" s="107"/>
      <c r="K149" s="107"/>
      <c r="M149" s="108" t="s">
        <v>122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48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1,0*2,05-0,415*0,665+2,05*1,47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122</v>
      </c>
      <c r="D151" s="173"/>
      <c r="E151" s="109">
        <v>4.7874999999999996</v>
      </c>
      <c r="F151" s="110"/>
      <c r="G151" s="111"/>
      <c r="H151" s="112"/>
      <c r="I151" s="107"/>
      <c r="K151" s="107"/>
      <c r="M151" s="108" t="s">
        <v>122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ht="22.5" x14ac:dyDescent="0.2">
      <c r="A152" s="95">
        <v>21</v>
      </c>
      <c r="B152" s="96" t="s">
        <v>123</v>
      </c>
      <c r="C152" s="97" t="s">
        <v>124</v>
      </c>
      <c r="D152" s="98" t="s">
        <v>92</v>
      </c>
      <c r="E152" s="99">
        <v>0.10639999999999999</v>
      </c>
      <c r="F152" s="100">
        <v>4835</v>
      </c>
      <c r="G152" s="101">
        <f>E152*F152</f>
        <v>514.44399999999996</v>
      </c>
      <c r="H152" s="102">
        <v>0</v>
      </c>
      <c r="I152" s="103">
        <f>E152*H152</f>
        <v>0</v>
      </c>
      <c r="J152" s="102">
        <v>-2.2000000000007298</v>
      </c>
      <c r="K152" s="103">
        <f>E152*J152</f>
        <v>-0.23408000000007764</v>
      </c>
      <c r="O152" s="94"/>
      <c r="Z152" s="104"/>
      <c r="AA152" s="104">
        <v>1</v>
      </c>
      <c r="AB152" s="104">
        <v>0</v>
      </c>
      <c r="AC152" s="104">
        <v>0</v>
      </c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CA152" s="104">
        <v>1</v>
      </c>
      <c r="CB152" s="104">
        <v>0</v>
      </c>
      <c r="CZ152" s="61">
        <v>1</v>
      </c>
    </row>
    <row r="153" spans="1:104" x14ac:dyDescent="0.2">
      <c r="A153" s="105"/>
      <c r="B153" s="106"/>
      <c r="C153" s="172" t="s">
        <v>46</v>
      </c>
      <c r="D153" s="173"/>
      <c r="E153" s="109">
        <v>0</v>
      </c>
      <c r="F153" s="110"/>
      <c r="G153" s="111"/>
      <c r="H153" s="112"/>
      <c r="I153" s="107"/>
      <c r="K153" s="107"/>
      <c r="M153" s="108" t="s">
        <v>46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13" t="str">
        <f>C152</f>
        <v>Bourání podkladů bet., potěr tl. 10 cm, pl. 4 m2 tl. cca 3cm</v>
      </c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105"/>
      <c r="B154" s="106"/>
      <c r="C154" s="172" t="s">
        <v>125</v>
      </c>
      <c r="D154" s="173"/>
      <c r="E154" s="109">
        <v>5.3199999999999997E-2</v>
      </c>
      <c r="F154" s="110"/>
      <c r="G154" s="111"/>
      <c r="H154" s="112"/>
      <c r="I154" s="107"/>
      <c r="K154" s="107"/>
      <c r="M154" s="108" t="s">
        <v>125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>C153</f>
        <v>2.NP: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2" t="s">
        <v>48</v>
      </c>
      <c r="D155" s="173"/>
      <c r="E155" s="109">
        <v>0</v>
      </c>
      <c r="F155" s="110"/>
      <c r="G155" s="111"/>
      <c r="H155" s="112"/>
      <c r="I155" s="107"/>
      <c r="K155" s="107"/>
      <c r="M155" s="108" t="s">
        <v>48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0,03*(1,0*2,05-0,415*0,665)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125</v>
      </c>
      <c r="D156" s="173"/>
      <c r="E156" s="109">
        <v>5.3199999999999997E-2</v>
      </c>
      <c r="F156" s="110"/>
      <c r="G156" s="111"/>
      <c r="H156" s="112"/>
      <c r="I156" s="107"/>
      <c r="K156" s="107"/>
      <c r="M156" s="108" t="s">
        <v>125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3.NP:</v>
      </c>
      <c r="BE156" s="104"/>
      <c r="BF156" s="104"/>
      <c r="BG156" s="104"/>
      <c r="BH156" s="104"/>
      <c r="BI156" s="104"/>
      <c r="BJ156" s="104"/>
      <c r="BK156" s="104"/>
    </row>
    <row r="157" spans="1:104" ht="22.5" x14ac:dyDescent="0.2">
      <c r="A157" s="95">
        <v>22</v>
      </c>
      <c r="B157" s="96" t="s">
        <v>126</v>
      </c>
      <c r="C157" s="97" t="s">
        <v>127</v>
      </c>
      <c r="D157" s="98" t="s">
        <v>29</v>
      </c>
      <c r="E157" s="99">
        <v>9.5749999999999993</v>
      </c>
      <c r="F157" s="100">
        <v>47.8</v>
      </c>
      <c r="G157" s="101">
        <f>E157*F157</f>
        <v>457.68499999999995</v>
      </c>
      <c r="H157" s="102">
        <v>0</v>
      </c>
      <c r="I157" s="103">
        <f>E157*H157</f>
        <v>0</v>
      </c>
      <c r="J157" s="102">
        <v>-2.0000000000010201E-2</v>
      </c>
      <c r="K157" s="103">
        <f>E157*J157</f>
        <v>-0.19150000000009765</v>
      </c>
      <c r="O157" s="94"/>
      <c r="Z157" s="104"/>
      <c r="AA157" s="104">
        <v>1</v>
      </c>
      <c r="AB157" s="104">
        <v>1</v>
      </c>
      <c r="AC157" s="104">
        <v>1</v>
      </c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04"/>
      <c r="BE157" s="104"/>
      <c r="BF157" s="104"/>
      <c r="BG157" s="104"/>
      <c r="BH157" s="104"/>
      <c r="BI157" s="104"/>
      <c r="BJ157" s="104"/>
      <c r="BK157" s="104"/>
      <c r="CA157" s="104">
        <v>1</v>
      </c>
      <c r="CB157" s="104">
        <v>1</v>
      </c>
      <c r="CZ157" s="61">
        <v>1</v>
      </c>
    </row>
    <row r="158" spans="1:104" ht="25.5" x14ac:dyDescent="0.2">
      <c r="A158" s="105"/>
      <c r="B158" s="106"/>
      <c r="C158" s="172" t="s">
        <v>46</v>
      </c>
      <c r="D158" s="173"/>
      <c r="E158" s="109">
        <v>0</v>
      </c>
      <c r="F158" s="110"/>
      <c r="G158" s="111"/>
      <c r="H158" s="112"/>
      <c r="I158" s="107"/>
      <c r="K158" s="107"/>
      <c r="M158" s="108" t="s">
        <v>46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Bourání dlaždic keramických tl. 1 cm, nad 1 m2 sbíječka, dlaždice keramické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105"/>
      <c r="B159" s="106"/>
      <c r="C159" s="172" t="s">
        <v>122</v>
      </c>
      <c r="D159" s="173"/>
      <c r="E159" s="109">
        <v>4.7874999999999996</v>
      </c>
      <c r="F159" s="110"/>
      <c r="G159" s="111"/>
      <c r="H159" s="112"/>
      <c r="I159" s="107"/>
      <c r="K159" s="107"/>
      <c r="M159" s="108" t="s">
        <v>122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>C158</f>
        <v>2.NP: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105"/>
      <c r="B160" s="106"/>
      <c r="C160" s="172" t="s">
        <v>48</v>
      </c>
      <c r="D160" s="173"/>
      <c r="E160" s="109">
        <v>0</v>
      </c>
      <c r="F160" s="110"/>
      <c r="G160" s="111"/>
      <c r="H160" s="112"/>
      <c r="I160" s="107"/>
      <c r="K160" s="107"/>
      <c r="M160" s="108" t="s">
        <v>48</v>
      </c>
      <c r="O160" s="9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13" t="str">
        <f>C159</f>
        <v>1,0*2,05-0,415*0,665+2,05*1,47</v>
      </c>
      <c r="BE160" s="104"/>
      <c r="BF160" s="104"/>
      <c r="BG160" s="104"/>
      <c r="BH160" s="104"/>
      <c r="BI160" s="104"/>
      <c r="BJ160" s="104"/>
      <c r="BK160" s="104"/>
    </row>
    <row r="161" spans="1:104" x14ac:dyDescent="0.2">
      <c r="A161" s="105"/>
      <c r="B161" s="106"/>
      <c r="C161" s="172" t="s">
        <v>122</v>
      </c>
      <c r="D161" s="173"/>
      <c r="E161" s="109">
        <v>4.7874999999999996</v>
      </c>
      <c r="F161" s="110"/>
      <c r="G161" s="111"/>
      <c r="H161" s="112"/>
      <c r="I161" s="107"/>
      <c r="K161" s="107"/>
      <c r="M161" s="108" t="s">
        <v>122</v>
      </c>
      <c r="O161" s="9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13" t="str">
        <f>C160</f>
        <v>3.NP:</v>
      </c>
      <c r="BE161" s="104"/>
      <c r="BF161" s="104"/>
      <c r="BG161" s="104"/>
      <c r="BH161" s="104"/>
      <c r="BI161" s="104"/>
      <c r="BJ161" s="104"/>
      <c r="BK161" s="104"/>
    </row>
    <row r="162" spans="1:104" x14ac:dyDescent="0.2">
      <c r="A162" s="95">
        <v>23</v>
      </c>
      <c r="B162" s="96" t="s">
        <v>128</v>
      </c>
      <c r="C162" s="97" t="s">
        <v>129</v>
      </c>
      <c r="D162" s="98" t="s">
        <v>100</v>
      </c>
      <c r="E162" s="99">
        <v>4</v>
      </c>
      <c r="F162" s="100">
        <v>13</v>
      </c>
      <c r="G162" s="101">
        <f>E162*F162</f>
        <v>52</v>
      </c>
      <c r="H162" s="102">
        <v>0</v>
      </c>
      <c r="I162" s="103">
        <f>E162*H162</f>
        <v>0</v>
      </c>
      <c r="J162" s="102">
        <v>0</v>
      </c>
      <c r="K162" s="103">
        <f>E162*J162</f>
        <v>0</v>
      </c>
      <c r="O162" s="94"/>
      <c r="Z162" s="104"/>
      <c r="AA162" s="104">
        <v>1</v>
      </c>
      <c r="AB162" s="104">
        <v>1</v>
      </c>
      <c r="AC162" s="104">
        <v>1</v>
      </c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04"/>
      <c r="BE162" s="104"/>
      <c r="BF162" s="104"/>
      <c r="BG162" s="104"/>
      <c r="BH162" s="104"/>
      <c r="BI162" s="104"/>
      <c r="BJ162" s="104"/>
      <c r="BK162" s="104"/>
      <c r="CA162" s="104">
        <v>1</v>
      </c>
      <c r="CB162" s="104">
        <v>1</v>
      </c>
      <c r="CZ162" s="61">
        <v>1</v>
      </c>
    </row>
    <row r="163" spans="1:104" x14ac:dyDescent="0.2">
      <c r="A163" s="105"/>
      <c r="B163" s="106"/>
      <c r="C163" s="172" t="s">
        <v>46</v>
      </c>
      <c r="D163" s="173"/>
      <c r="E163" s="109">
        <v>0</v>
      </c>
      <c r="F163" s="110"/>
      <c r="G163" s="111"/>
      <c r="H163" s="112"/>
      <c r="I163" s="107"/>
      <c r="K163" s="107"/>
      <c r="M163" s="108" t="s">
        <v>46</v>
      </c>
      <c r="O163" s="94"/>
      <c r="Z163" s="104"/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13" t="str">
        <f>C162</f>
        <v>Vyvěšení dřevěných dveřních křídel pl. do 2 m2</v>
      </c>
      <c r="BE163" s="104"/>
      <c r="BF163" s="104"/>
      <c r="BG163" s="104"/>
      <c r="BH163" s="104"/>
      <c r="BI163" s="104"/>
      <c r="BJ163" s="104"/>
      <c r="BK163" s="104"/>
    </row>
    <row r="164" spans="1:104" x14ac:dyDescent="0.2">
      <c r="A164" s="105"/>
      <c r="B164" s="106"/>
      <c r="C164" s="172" t="s">
        <v>130</v>
      </c>
      <c r="D164" s="173"/>
      <c r="E164" s="109">
        <v>2</v>
      </c>
      <c r="F164" s="110"/>
      <c r="G164" s="111"/>
      <c r="H164" s="112"/>
      <c r="I164" s="107"/>
      <c r="K164" s="107"/>
      <c r="M164" s="108">
        <v>2</v>
      </c>
      <c r="O164" s="9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13" t="str">
        <f>C163</f>
        <v>2.NP:</v>
      </c>
      <c r="BE164" s="104"/>
      <c r="BF164" s="104"/>
      <c r="BG164" s="104"/>
      <c r="BH164" s="104"/>
      <c r="BI164" s="104"/>
      <c r="BJ164" s="104"/>
      <c r="BK164" s="104"/>
    </row>
    <row r="165" spans="1:104" x14ac:dyDescent="0.2">
      <c r="A165" s="105"/>
      <c r="B165" s="106"/>
      <c r="C165" s="172" t="s">
        <v>48</v>
      </c>
      <c r="D165" s="173"/>
      <c r="E165" s="109">
        <v>0</v>
      </c>
      <c r="F165" s="110"/>
      <c r="G165" s="111"/>
      <c r="H165" s="112"/>
      <c r="I165" s="107"/>
      <c r="K165" s="107"/>
      <c r="M165" s="108" t="s">
        <v>48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2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130</v>
      </c>
      <c r="D166" s="173"/>
      <c r="E166" s="109">
        <v>2</v>
      </c>
      <c r="F166" s="110"/>
      <c r="G166" s="111"/>
      <c r="H166" s="112"/>
      <c r="I166" s="107"/>
      <c r="K166" s="107"/>
      <c r="M166" s="108">
        <v>2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3.NP: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95">
        <v>24</v>
      </c>
      <c r="B167" s="96" t="s">
        <v>131</v>
      </c>
      <c r="C167" s="97" t="s">
        <v>132</v>
      </c>
      <c r="D167" s="98" t="s">
        <v>29</v>
      </c>
      <c r="E167" s="99">
        <v>3.6</v>
      </c>
      <c r="F167" s="100">
        <v>300.60000000000002</v>
      </c>
      <c r="G167" s="101">
        <f>E167*F167</f>
        <v>1082.1600000000001</v>
      </c>
      <c r="H167" s="102">
        <v>1.1700000000001199E-3</v>
      </c>
      <c r="I167" s="103">
        <f>E167*H167</f>
        <v>4.2120000000004315E-3</v>
      </c>
      <c r="J167" s="102">
        <v>-7.60000000000218E-2</v>
      </c>
      <c r="K167" s="103">
        <f>E167*J167</f>
        <v>-0.2736000000000785</v>
      </c>
      <c r="O167" s="94"/>
      <c r="Z167" s="104"/>
      <c r="AA167" s="104">
        <v>1</v>
      </c>
      <c r="AB167" s="104">
        <v>1</v>
      </c>
      <c r="AC167" s="104">
        <v>1</v>
      </c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04"/>
      <c r="BE167" s="104"/>
      <c r="BF167" s="104"/>
      <c r="BG167" s="104"/>
      <c r="BH167" s="104"/>
      <c r="BI167" s="104"/>
      <c r="BJ167" s="104"/>
      <c r="BK167" s="104"/>
      <c r="CA167" s="104">
        <v>1</v>
      </c>
      <c r="CB167" s="104">
        <v>1</v>
      </c>
      <c r="CZ167" s="61">
        <v>1</v>
      </c>
    </row>
    <row r="168" spans="1:104" x14ac:dyDescent="0.2">
      <c r="A168" s="105"/>
      <c r="B168" s="106"/>
      <c r="C168" s="172" t="s">
        <v>46</v>
      </c>
      <c r="D168" s="173"/>
      <c r="E168" s="109">
        <v>0</v>
      </c>
      <c r="F168" s="110"/>
      <c r="G168" s="111"/>
      <c r="H168" s="112"/>
      <c r="I168" s="107"/>
      <c r="K168" s="107"/>
      <c r="M168" s="108" t="s">
        <v>46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Vybourání kovových dveřních zárubní pl. do 2 m2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105"/>
      <c r="B169" s="106"/>
      <c r="C169" s="172" t="s">
        <v>133</v>
      </c>
      <c r="D169" s="173"/>
      <c r="E169" s="109">
        <v>1.8</v>
      </c>
      <c r="F169" s="110"/>
      <c r="G169" s="111"/>
      <c r="H169" s="112"/>
      <c r="I169" s="107"/>
      <c r="K169" s="107"/>
      <c r="M169" s="108" t="s">
        <v>133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2.NP: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105"/>
      <c r="B170" s="106"/>
      <c r="C170" s="172" t="s">
        <v>48</v>
      </c>
      <c r="D170" s="173"/>
      <c r="E170" s="109">
        <v>0</v>
      </c>
      <c r="F170" s="110"/>
      <c r="G170" s="111"/>
      <c r="H170" s="112"/>
      <c r="I170" s="107"/>
      <c r="K170" s="107"/>
      <c r="M170" s="108" t="s">
        <v>48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0,9*2,0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133</v>
      </c>
      <c r="D171" s="173"/>
      <c r="E171" s="109">
        <v>1.8</v>
      </c>
      <c r="F171" s="110"/>
      <c r="G171" s="111"/>
      <c r="H171" s="112"/>
      <c r="I171" s="107"/>
      <c r="K171" s="107"/>
      <c r="M171" s="108" t="s">
        <v>133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3.NP: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14" t="s">
        <v>30</v>
      </c>
      <c r="B172" s="115" t="s">
        <v>110</v>
      </c>
      <c r="C172" s="116" t="s">
        <v>111</v>
      </c>
      <c r="D172" s="117"/>
      <c r="E172" s="118"/>
      <c r="F172" s="118"/>
      <c r="G172" s="119">
        <f>SUM(G132:G171)</f>
        <v>6497.5389999999989</v>
      </c>
      <c r="H172" s="120"/>
      <c r="I172" s="121">
        <f>SUM(I132:I171)</f>
        <v>1.98756250000072E-2</v>
      </c>
      <c r="J172" s="122"/>
      <c r="K172" s="121">
        <f>SUM(K132:K171)</f>
        <v>-3.1641397500010542</v>
      </c>
      <c r="O172" s="94"/>
      <c r="X172" s="123">
        <f>K172</f>
        <v>-3.1641397500010542</v>
      </c>
      <c r="Y172" s="123">
        <f>I172</f>
        <v>1.98756250000072E-2</v>
      </c>
      <c r="Z172" s="124">
        <f>G172</f>
        <v>6497.5389999999989</v>
      </c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25"/>
      <c r="BB172" s="125"/>
      <c r="BC172" s="125"/>
      <c r="BD172" s="125"/>
      <c r="BE172" s="125"/>
      <c r="BF172" s="125"/>
      <c r="BG172" s="104"/>
      <c r="BH172" s="104"/>
      <c r="BI172" s="104"/>
      <c r="BJ172" s="104"/>
      <c r="BK172" s="104"/>
    </row>
    <row r="173" spans="1:104" ht="14.25" customHeight="1" x14ac:dyDescent="0.2">
      <c r="A173" s="86" t="s">
        <v>27</v>
      </c>
      <c r="B173" s="87" t="s">
        <v>134</v>
      </c>
      <c r="C173" s="88" t="s">
        <v>135</v>
      </c>
      <c r="D173" s="89"/>
      <c r="E173" s="90"/>
      <c r="F173" s="90"/>
      <c r="G173" s="91"/>
      <c r="H173" s="92"/>
      <c r="I173" s="93"/>
      <c r="J173" s="92"/>
      <c r="K173" s="93"/>
      <c r="O173" s="94"/>
    </row>
    <row r="174" spans="1:104" x14ac:dyDescent="0.2">
      <c r="A174" s="95">
        <v>25</v>
      </c>
      <c r="B174" s="96" t="s">
        <v>136</v>
      </c>
      <c r="C174" s="97" t="s">
        <v>137</v>
      </c>
      <c r="D174" s="98" t="s">
        <v>56</v>
      </c>
      <c r="E174" s="99">
        <v>4.0999999999999996</v>
      </c>
      <c r="F174" s="100">
        <v>624</v>
      </c>
      <c r="G174" s="101">
        <f>E174*F174</f>
        <v>2558.3999999999996</v>
      </c>
      <c r="H174" s="102">
        <v>0</v>
      </c>
      <c r="I174" s="103">
        <f>E174*H174</f>
        <v>0</v>
      </c>
      <c r="J174" s="102">
        <v>-4.5999999999990498E-4</v>
      </c>
      <c r="K174" s="103">
        <f>E174*J174</f>
        <v>-1.8859999999996102E-3</v>
      </c>
      <c r="O174" s="94"/>
      <c r="Z174" s="104"/>
      <c r="AA174" s="104">
        <v>1</v>
      </c>
      <c r="AB174" s="104">
        <v>1</v>
      </c>
      <c r="AC174" s="104">
        <v>1</v>
      </c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04"/>
      <c r="BE174" s="104"/>
      <c r="BF174" s="104"/>
      <c r="BG174" s="104"/>
      <c r="BH174" s="104"/>
      <c r="BI174" s="104"/>
      <c r="BJ174" s="104"/>
      <c r="BK174" s="104"/>
      <c r="CA174" s="104">
        <v>1</v>
      </c>
      <c r="CB174" s="104">
        <v>1</v>
      </c>
      <c r="CZ174" s="61">
        <v>1</v>
      </c>
    </row>
    <row r="175" spans="1:104" x14ac:dyDescent="0.2">
      <c r="A175" s="105"/>
      <c r="B175" s="106"/>
      <c r="C175" s="172" t="s">
        <v>46</v>
      </c>
      <c r="D175" s="173"/>
      <c r="E175" s="109">
        <v>0</v>
      </c>
      <c r="F175" s="110"/>
      <c r="G175" s="111"/>
      <c r="H175" s="112"/>
      <c r="I175" s="107"/>
      <c r="K175" s="107"/>
      <c r="M175" s="108" t="s">
        <v>46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13" t="str">
        <f>C174</f>
        <v>Řezání prostého betonu hl. řezu 100 mm hl. 30mm</v>
      </c>
      <c r="BE175" s="104"/>
      <c r="BF175" s="104"/>
      <c r="BG175" s="104"/>
      <c r="BH175" s="104"/>
      <c r="BI175" s="104"/>
      <c r="BJ175" s="104"/>
      <c r="BK175" s="104"/>
    </row>
    <row r="176" spans="1:104" x14ac:dyDescent="0.2">
      <c r="A176" s="105"/>
      <c r="B176" s="106"/>
      <c r="C176" s="172" t="s">
        <v>138</v>
      </c>
      <c r="D176" s="173"/>
      <c r="E176" s="109">
        <v>2.0499999999999998</v>
      </c>
      <c r="F176" s="110"/>
      <c r="G176" s="111"/>
      <c r="H176" s="112"/>
      <c r="I176" s="107"/>
      <c r="K176" s="107"/>
      <c r="M176" s="108" t="s">
        <v>138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>C175</f>
        <v>2.NP: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105"/>
      <c r="B177" s="106"/>
      <c r="C177" s="172" t="s">
        <v>48</v>
      </c>
      <c r="D177" s="173"/>
      <c r="E177" s="109">
        <v>0</v>
      </c>
      <c r="F177" s="110"/>
      <c r="G177" s="111"/>
      <c r="H177" s="112"/>
      <c r="I177" s="107"/>
      <c r="K177" s="107"/>
      <c r="M177" s="108" t="s">
        <v>48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>C176</f>
        <v>2,05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138</v>
      </c>
      <c r="D178" s="173"/>
      <c r="E178" s="109">
        <v>2.0499999999999998</v>
      </c>
      <c r="F178" s="110"/>
      <c r="G178" s="111"/>
      <c r="H178" s="112"/>
      <c r="I178" s="107"/>
      <c r="K178" s="107"/>
      <c r="M178" s="108" t="s">
        <v>138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>C177</f>
        <v>3.NP: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95">
        <v>26</v>
      </c>
      <c r="B179" s="96" t="s">
        <v>139</v>
      </c>
      <c r="C179" s="97" t="s">
        <v>140</v>
      </c>
      <c r="D179" s="98" t="s">
        <v>29</v>
      </c>
      <c r="E179" s="99">
        <v>48.56</v>
      </c>
      <c r="F179" s="100">
        <v>125</v>
      </c>
      <c r="G179" s="101">
        <f>E179*F179</f>
        <v>6070</v>
      </c>
      <c r="H179" s="102">
        <v>0</v>
      </c>
      <c r="I179" s="103">
        <f>E179*H179</f>
        <v>0</v>
      </c>
      <c r="J179" s="102">
        <v>-6.7999999999983601E-2</v>
      </c>
      <c r="K179" s="103">
        <f>E179*J179</f>
        <v>-3.3020799999992039</v>
      </c>
      <c r="O179" s="94"/>
      <c r="Z179" s="104"/>
      <c r="AA179" s="104">
        <v>1</v>
      </c>
      <c r="AB179" s="104">
        <v>0</v>
      </c>
      <c r="AC179" s="104">
        <v>0</v>
      </c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04"/>
      <c r="BE179" s="104"/>
      <c r="BF179" s="104"/>
      <c r="BG179" s="104"/>
      <c r="BH179" s="104"/>
      <c r="BI179" s="104"/>
      <c r="BJ179" s="104"/>
      <c r="BK179" s="104"/>
      <c r="CA179" s="104">
        <v>1</v>
      </c>
      <c r="CB179" s="104">
        <v>0</v>
      </c>
      <c r="CZ179" s="61">
        <v>1</v>
      </c>
    </row>
    <row r="180" spans="1:104" x14ac:dyDescent="0.2">
      <c r="A180" s="105"/>
      <c r="B180" s="106"/>
      <c r="C180" s="172" t="s">
        <v>46</v>
      </c>
      <c r="D180" s="173"/>
      <c r="E180" s="109">
        <v>0</v>
      </c>
      <c r="F180" s="110"/>
      <c r="G180" s="111"/>
      <c r="H180" s="112"/>
      <c r="I180" s="107"/>
      <c r="K180" s="107"/>
      <c r="M180" s="108" t="s">
        <v>46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>C179</f>
        <v>Odsekání vnitřních obkladů stěn nad 2 m2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05"/>
      <c r="B181" s="106"/>
      <c r="C181" s="172" t="s">
        <v>141</v>
      </c>
      <c r="D181" s="173"/>
      <c r="E181" s="109">
        <v>24.28</v>
      </c>
      <c r="F181" s="110"/>
      <c r="G181" s="111"/>
      <c r="H181" s="112"/>
      <c r="I181" s="107"/>
      <c r="K181" s="107"/>
      <c r="M181" s="108" t="s">
        <v>141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>C180</f>
        <v>2.NP: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2" t="s">
        <v>48</v>
      </c>
      <c r="D182" s="173"/>
      <c r="E182" s="109">
        <v>0</v>
      </c>
      <c r="F182" s="110"/>
      <c r="G182" s="111"/>
      <c r="H182" s="112"/>
      <c r="I182" s="107"/>
      <c r="K182" s="107"/>
      <c r="M182" s="108" t="s">
        <v>48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>C181</f>
        <v>2,0*(2*1,85+4*2,05-3*0,9+2*1,47)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2" t="s">
        <v>141</v>
      </c>
      <c r="D183" s="173"/>
      <c r="E183" s="109">
        <v>24.28</v>
      </c>
      <c r="F183" s="110"/>
      <c r="G183" s="111"/>
      <c r="H183" s="112"/>
      <c r="I183" s="107"/>
      <c r="K183" s="107"/>
      <c r="M183" s="108" t="s">
        <v>141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>C182</f>
        <v>3.NP: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114" t="s">
        <v>30</v>
      </c>
      <c r="B184" s="115" t="s">
        <v>134</v>
      </c>
      <c r="C184" s="116" t="s">
        <v>135</v>
      </c>
      <c r="D184" s="117"/>
      <c r="E184" s="118"/>
      <c r="F184" s="118"/>
      <c r="G184" s="119">
        <f>SUM(G173:G183)</f>
        <v>8628.4</v>
      </c>
      <c r="H184" s="120"/>
      <c r="I184" s="121">
        <f>SUM(I173:I183)</f>
        <v>0</v>
      </c>
      <c r="J184" s="122"/>
      <c r="K184" s="121">
        <f>SUM(K173:K183)</f>
        <v>-3.3039659999992033</v>
      </c>
      <c r="O184" s="94"/>
      <c r="X184" s="123">
        <f>K184</f>
        <v>-3.3039659999992033</v>
      </c>
      <c r="Y184" s="123">
        <f>I184</f>
        <v>0</v>
      </c>
      <c r="Z184" s="124">
        <f>G184</f>
        <v>8628.4</v>
      </c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25"/>
      <c r="BB184" s="125"/>
      <c r="BC184" s="125"/>
      <c r="BD184" s="125"/>
      <c r="BE184" s="125"/>
      <c r="BF184" s="125"/>
      <c r="BG184" s="104"/>
      <c r="BH184" s="104"/>
      <c r="BI184" s="104"/>
      <c r="BJ184" s="104"/>
      <c r="BK184" s="104"/>
    </row>
    <row r="185" spans="1:104" ht="14.25" customHeight="1" x14ac:dyDescent="0.2">
      <c r="A185" s="86" t="s">
        <v>27</v>
      </c>
      <c r="B185" s="87" t="s">
        <v>142</v>
      </c>
      <c r="C185" s="88" t="s">
        <v>143</v>
      </c>
      <c r="D185" s="89"/>
      <c r="E185" s="90"/>
      <c r="F185" s="90"/>
      <c r="G185" s="91"/>
      <c r="H185" s="92"/>
      <c r="I185" s="93"/>
      <c r="J185" s="92"/>
      <c r="K185" s="93"/>
      <c r="O185" s="94"/>
    </row>
    <row r="186" spans="1:104" x14ac:dyDescent="0.2">
      <c r="A186" s="95">
        <v>27</v>
      </c>
      <c r="B186" s="96" t="s">
        <v>144</v>
      </c>
      <c r="C186" s="97" t="s">
        <v>145</v>
      </c>
      <c r="D186" s="98" t="s">
        <v>146</v>
      </c>
      <c r="E186" s="99">
        <v>2.1775557469997899</v>
      </c>
      <c r="F186" s="100">
        <v>819</v>
      </c>
      <c r="G186" s="101">
        <f>E186*F186</f>
        <v>1783.4181567928279</v>
      </c>
      <c r="H186" s="102">
        <v>0</v>
      </c>
      <c r="I186" s="103">
        <f>E186*H186</f>
        <v>0</v>
      </c>
      <c r="J186" s="102"/>
      <c r="K186" s="103">
        <f>E186*J186</f>
        <v>0</v>
      </c>
      <c r="O186" s="94"/>
      <c r="Z186" s="104"/>
      <c r="AA186" s="104">
        <v>7</v>
      </c>
      <c r="AB186" s="104">
        <v>1</v>
      </c>
      <c r="AC186" s="104">
        <v>2</v>
      </c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04"/>
      <c r="BE186" s="104"/>
      <c r="BF186" s="104"/>
      <c r="BG186" s="104"/>
      <c r="BH186" s="104"/>
      <c r="BI186" s="104"/>
      <c r="BJ186" s="104"/>
      <c r="BK186" s="104"/>
      <c r="CA186" s="104">
        <v>7</v>
      </c>
      <c r="CB186" s="104">
        <v>1</v>
      </c>
      <c r="CZ186" s="61">
        <v>1</v>
      </c>
    </row>
    <row r="187" spans="1:104" x14ac:dyDescent="0.2">
      <c r="A187" s="114" t="s">
        <v>30</v>
      </c>
      <c r="B187" s="115" t="s">
        <v>142</v>
      </c>
      <c r="C187" s="116" t="s">
        <v>143</v>
      </c>
      <c r="D187" s="117"/>
      <c r="E187" s="118"/>
      <c r="F187" s="118"/>
      <c r="G187" s="119">
        <f>SUM(G185:G186)</f>
        <v>1783.4181567928279</v>
      </c>
      <c r="H187" s="120"/>
      <c r="I187" s="121">
        <f>SUM(I185:I186)</f>
        <v>0</v>
      </c>
      <c r="J187" s="122"/>
      <c r="K187" s="121">
        <f>SUM(K185:K186)</f>
        <v>0</v>
      </c>
      <c r="O187" s="94"/>
      <c r="X187" s="123">
        <f>K187</f>
        <v>0</v>
      </c>
      <c r="Y187" s="123">
        <f>I187</f>
        <v>0</v>
      </c>
      <c r="Z187" s="124">
        <f>G187</f>
        <v>1783.4181567928279</v>
      </c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25"/>
      <c r="BB187" s="125"/>
      <c r="BC187" s="125"/>
      <c r="BD187" s="125"/>
      <c r="BE187" s="125"/>
      <c r="BF187" s="125"/>
      <c r="BG187" s="104"/>
      <c r="BH187" s="104"/>
      <c r="BI187" s="104"/>
      <c r="BJ187" s="104"/>
      <c r="BK187" s="104"/>
    </row>
    <row r="188" spans="1:104" ht="14.25" customHeight="1" x14ac:dyDescent="0.2">
      <c r="A188" s="86" t="s">
        <v>27</v>
      </c>
      <c r="B188" s="87" t="s">
        <v>147</v>
      </c>
      <c r="C188" s="88" t="s">
        <v>148</v>
      </c>
      <c r="D188" s="89"/>
      <c r="E188" s="90"/>
      <c r="F188" s="90"/>
      <c r="G188" s="91"/>
      <c r="H188" s="92"/>
      <c r="I188" s="93"/>
      <c r="J188" s="92"/>
      <c r="K188" s="93"/>
      <c r="O188" s="94"/>
    </row>
    <row r="189" spans="1:104" ht="22.5" x14ac:dyDescent="0.2">
      <c r="A189" s="95">
        <v>28</v>
      </c>
      <c r="B189" s="96" t="s">
        <v>149</v>
      </c>
      <c r="C189" s="97" t="s">
        <v>150</v>
      </c>
      <c r="D189" s="98" t="s">
        <v>29</v>
      </c>
      <c r="E189" s="99">
        <v>21.923999999999999</v>
      </c>
      <c r="F189" s="100">
        <v>581</v>
      </c>
      <c r="G189" s="101">
        <f>E189*F189</f>
        <v>12737.843999999999</v>
      </c>
      <c r="H189" s="102">
        <v>3.3999999999991802E-3</v>
      </c>
      <c r="I189" s="103">
        <f>E189*H189</f>
        <v>7.4541599999982028E-2</v>
      </c>
      <c r="J189" s="102">
        <v>0</v>
      </c>
      <c r="K189" s="103">
        <f>E189*J189</f>
        <v>0</v>
      </c>
      <c r="O189" s="94"/>
      <c r="Z189" s="104"/>
      <c r="AA189" s="104">
        <v>1</v>
      </c>
      <c r="AB189" s="104">
        <v>7</v>
      </c>
      <c r="AC189" s="104">
        <v>7</v>
      </c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04"/>
      <c r="BE189" s="104"/>
      <c r="BF189" s="104"/>
      <c r="BG189" s="104"/>
      <c r="BH189" s="104"/>
      <c r="BI189" s="104"/>
      <c r="BJ189" s="104"/>
      <c r="BK189" s="104"/>
      <c r="CA189" s="104">
        <v>1</v>
      </c>
      <c r="CB189" s="104">
        <v>7</v>
      </c>
      <c r="CZ189" s="61">
        <v>2</v>
      </c>
    </row>
    <row r="190" spans="1:104" x14ac:dyDescent="0.2">
      <c r="A190" s="105"/>
      <c r="B190" s="106"/>
      <c r="C190" s="172" t="s">
        <v>46</v>
      </c>
      <c r="D190" s="173"/>
      <c r="E190" s="109">
        <v>0</v>
      </c>
      <c r="F190" s="110"/>
      <c r="G190" s="111"/>
      <c r="H190" s="112"/>
      <c r="I190" s="107"/>
      <c r="K190" s="107"/>
      <c r="M190" s="108" t="s">
        <v>46</v>
      </c>
      <c r="O190" s="94"/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13" t="str">
        <f>C189</f>
        <v>Stěrka hydroizolační těsnicí hmotou pružná hydroizolace tl. 2mm</v>
      </c>
      <c r="BE190" s="104"/>
      <c r="BF190" s="104"/>
      <c r="BG190" s="104"/>
      <c r="BH190" s="104"/>
      <c r="BI190" s="104"/>
      <c r="BJ190" s="104"/>
      <c r="BK190" s="104"/>
    </row>
    <row r="191" spans="1:104" x14ac:dyDescent="0.2">
      <c r="A191" s="105"/>
      <c r="B191" s="106"/>
      <c r="C191" s="172" t="s">
        <v>151</v>
      </c>
      <c r="D191" s="173"/>
      <c r="E191" s="109">
        <v>10.962</v>
      </c>
      <c r="F191" s="110"/>
      <c r="G191" s="111"/>
      <c r="H191" s="112"/>
      <c r="I191" s="107"/>
      <c r="K191" s="107"/>
      <c r="M191" s="108" t="s">
        <v>151</v>
      </c>
      <c r="O191" s="9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04"/>
      <c r="BB191" s="104"/>
      <c r="BC191" s="104"/>
      <c r="BD191" s="113" t="str">
        <f>C190</f>
        <v>2.NP:</v>
      </c>
      <c r="BE191" s="104"/>
      <c r="BF191" s="104"/>
      <c r="BG191" s="104"/>
      <c r="BH191" s="104"/>
      <c r="BI191" s="104"/>
      <c r="BJ191" s="104"/>
      <c r="BK191" s="104"/>
    </row>
    <row r="192" spans="1:104" x14ac:dyDescent="0.2">
      <c r="A192" s="105"/>
      <c r="B192" s="106"/>
      <c r="C192" s="172" t="s">
        <v>48</v>
      </c>
      <c r="D192" s="173"/>
      <c r="E192" s="109">
        <v>0</v>
      </c>
      <c r="F192" s="110"/>
      <c r="G192" s="111"/>
      <c r="H192" s="112"/>
      <c r="I192" s="107"/>
      <c r="K192" s="107"/>
      <c r="M192" s="108" t="s">
        <v>48</v>
      </c>
      <c r="O192" s="94"/>
      <c r="Z192" s="104"/>
      <c r="AA192" s="104"/>
      <c r="AB192" s="104"/>
      <c r="AC192" s="104"/>
      <c r="AD192" s="104"/>
      <c r="AE192" s="104"/>
      <c r="AF192" s="104"/>
      <c r="AG192" s="104"/>
      <c r="AH192" s="104"/>
      <c r="AI192" s="104"/>
      <c r="AJ192" s="104"/>
      <c r="AK192" s="104"/>
      <c r="AL192" s="104"/>
      <c r="AM192" s="104"/>
      <c r="AN192" s="104"/>
      <c r="AO192" s="104"/>
      <c r="AP192" s="104"/>
      <c r="AQ192" s="104"/>
      <c r="AR192" s="104"/>
      <c r="AS192" s="104"/>
      <c r="AT192" s="104"/>
      <c r="AU192" s="104"/>
      <c r="AV192" s="104"/>
      <c r="AW192" s="104"/>
      <c r="AX192" s="104"/>
      <c r="AY192" s="104"/>
      <c r="AZ192" s="104"/>
      <c r="BA192" s="104"/>
      <c r="BB192" s="104"/>
      <c r="BC192" s="104"/>
      <c r="BD192" s="113" t="str">
        <f>C191</f>
        <v>(2,0-0,2)*(2*2,47+2,05-0,9)</v>
      </c>
      <c r="BE192" s="104"/>
      <c r="BF192" s="104"/>
      <c r="BG192" s="104"/>
      <c r="BH192" s="104"/>
      <c r="BI192" s="104"/>
      <c r="BJ192" s="104"/>
      <c r="BK192" s="104"/>
    </row>
    <row r="193" spans="1:104" x14ac:dyDescent="0.2">
      <c r="A193" s="105"/>
      <c r="B193" s="106"/>
      <c r="C193" s="172" t="s">
        <v>151</v>
      </c>
      <c r="D193" s="173"/>
      <c r="E193" s="109">
        <v>10.962</v>
      </c>
      <c r="F193" s="110"/>
      <c r="G193" s="111"/>
      <c r="H193" s="112"/>
      <c r="I193" s="107"/>
      <c r="K193" s="107"/>
      <c r="M193" s="108" t="s">
        <v>151</v>
      </c>
      <c r="O193" s="94"/>
      <c r="Z193" s="104"/>
      <c r="AA193" s="104"/>
      <c r="AB193" s="104"/>
      <c r="AC193" s="104"/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13" t="str">
        <f>C192</f>
        <v>3.NP:</v>
      </c>
      <c r="BE193" s="104"/>
      <c r="BF193" s="104"/>
      <c r="BG193" s="104"/>
      <c r="BH193" s="104"/>
      <c r="BI193" s="104"/>
      <c r="BJ193" s="104"/>
      <c r="BK193" s="104"/>
    </row>
    <row r="194" spans="1:104" x14ac:dyDescent="0.2">
      <c r="A194" s="95">
        <v>29</v>
      </c>
      <c r="B194" s="96" t="s">
        <v>152</v>
      </c>
      <c r="C194" s="97" t="s">
        <v>153</v>
      </c>
      <c r="D194" s="98" t="s">
        <v>29</v>
      </c>
      <c r="E194" s="99">
        <v>32.394199999999998</v>
      </c>
      <c r="F194" s="100">
        <v>660</v>
      </c>
      <c r="G194" s="101">
        <f>E194*F194</f>
        <v>21380.171999999999</v>
      </c>
      <c r="H194" s="102">
        <v>1.6999999999995901E-3</v>
      </c>
      <c r="I194" s="103">
        <f>E194*H194</f>
        <v>5.5070139999986716E-2</v>
      </c>
      <c r="J194" s="102">
        <v>0</v>
      </c>
      <c r="K194" s="103">
        <f>E194*J194</f>
        <v>0</v>
      </c>
      <c r="O194" s="94"/>
      <c r="Z194" s="104"/>
      <c r="AA194" s="104">
        <v>1</v>
      </c>
      <c r="AB194" s="104">
        <v>0</v>
      </c>
      <c r="AC194" s="104">
        <v>0</v>
      </c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04"/>
      <c r="BE194" s="104"/>
      <c r="BF194" s="104"/>
      <c r="BG194" s="104"/>
      <c r="BH194" s="104"/>
      <c r="BI194" s="104"/>
      <c r="BJ194" s="104"/>
      <c r="BK194" s="104"/>
      <c r="CA194" s="104">
        <v>1</v>
      </c>
      <c r="CB194" s="104">
        <v>0</v>
      </c>
      <c r="CZ194" s="61">
        <v>2</v>
      </c>
    </row>
    <row r="195" spans="1:104" x14ac:dyDescent="0.2">
      <c r="A195" s="105"/>
      <c r="B195" s="106"/>
      <c r="C195" s="175" t="s">
        <v>154</v>
      </c>
      <c r="D195" s="176"/>
      <c r="E195" s="176"/>
      <c r="F195" s="176"/>
      <c r="G195" s="177"/>
      <c r="I195" s="107"/>
      <c r="K195" s="107"/>
      <c r="L195" s="108" t="s">
        <v>154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04"/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46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46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 t="shared" ref="BD196:BD203" si="9">C195</f>
        <v>vč. lepidla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53</v>
      </c>
      <c r="D197" s="173"/>
      <c r="E197" s="109">
        <v>6.8791000000000002</v>
      </c>
      <c r="F197" s="110"/>
      <c r="G197" s="111"/>
      <c r="H197" s="112"/>
      <c r="I197" s="107"/>
      <c r="K197" s="107"/>
      <c r="M197" s="108" t="s">
        <v>53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 t="shared" si="9"/>
        <v>2.NP: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05"/>
      <c r="B198" s="106"/>
      <c r="C198" s="172" t="s">
        <v>155</v>
      </c>
      <c r="D198" s="173"/>
      <c r="E198" s="109">
        <v>8.1</v>
      </c>
      <c r="F198" s="110"/>
      <c r="G198" s="111"/>
      <c r="H198" s="112"/>
      <c r="I198" s="107"/>
      <c r="K198" s="107"/>
      <c r="M198" s="108" t="s">
        <v>155</v>
      </c>
      <c r="O198" s="94"/>
      <c r="Z198" s="104"/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04"/>
      <c r="BB198" s="104"/>
      <c r="BC198" s="104"/>
      <c r="BD198" s="113" t="str">
        <f t="shared" si="9"/>
        <v>2,05*3,47-0,625*0,375</v>
      </c>
      <c r="BE198" s="104"/>
      <c r="BF198" s="104"/>
      <c r="BG198" s="104"/>
      <c r="BH198" s="104"/>
      <c r="BI198" s="104"/>
      <c r="BJ198" s="104"/>
      <c r="BK198" s="104"/>
    </row>
    <row r="199" spans="1:104" x14ac:dyDescent="0.2">
      <c r="A199" s="105"/>
      <c r="B199" s="106"/>
      <c r="C199" s="172" t="s">
        <v>156</v>
      </c>
      <c r="D199" s="173"/>
      <c r="E199" s="109">
        <v>1.218</v>
      </c>
      <c r="F199" s="110"/>
      <c r="G199" s="111"/>
      <c r="H199" s="112"/>
      <c r="I199" s="107"/>
      <c r="K199" s="107"/>
      <c r="M199" s="108" t="s">
        <v>156</v>
      </c>
      <c r="O199" s="94"/>
      <c r="Z199" s="104"/>
      <c r="AA199" s="104"/>
      <c r="AB199" s="104"/>
      <c r="AC199" s="104"/>
      <c r="AD199" s="104"/>
      <c r="AE199" s="104"/>
      <c r="AF199" s="104"/>
      <c r="AG199" s="104"/>
      <c r="AH199" s="104"/>
      <c r="AI199" s="104"/>
      <c r="AJ199" s="104"/>
      <c r="AK199" s="104"/>
      <c r="AL199" s="104"/>
      <c r="AM199" s="104"/>
      <c r="AN199" s="104"/>
      <c r="AO199" s="104"/>
      <c r="AP199" s="104"/>
      <c r="AQ199" s="104"/>
      <c r="AR199" s="104"/>
      <c r="AS199" s="104"/>
      <c r="AT199" s="104"/>
      <c r="AU199" s="104"/>
      <c r="AV199" s="104"/>
      <c r="AW199" s="104"/>
      <c r="AX199" s="104"/>
      <c r="AY199" s="104"/>
      <c r="AZ199" s="104"/>
      <c r="BA199" s="104"/>
      <c r="BB199" s="104"/>
      <c r="BC199" s="104"/>
      <c r="BD199" s="113" t="str">
        <f t="shared" si="9"/>
        <v>2,0*(2*1,0+2,05)</v>
      </c>
      <c r="BE199" s="104"/>
      <c r="BF199" s="104"/>
      <c r="BG199" s="104"/>
      <c r="BH199" s="104"/>
      <c r="BI199" s="104"/>
      <c r="BJ199" s="104"/>
      <c r="BK199" s="104"/>
    </row>
    <row r="200" spans="1:104" x14ac:dyDescent="0.2">
      <c r="A200" s="105"/>
      <c r="B200" s="106"/>
      <c r="C200" s="172" t="s">
        <v>48</v>
      </c>
      <c r="D200" s="173"/>
      <c r="E200" s="109">
        <v>0</v>
      </c>
      <c r="F200" s="110"/>
      <c r="G200" s="111"/>
      <c r="H200" s="112"/>
      <c r="I200" s="107"/>
      <c r="K200" s="107"/>
      <c r="M200" s="108" t="s">
        <v>48</v>
      </c>
      <c r="O200" s="94"/>
      <c r="Z200" s="104"/>
      <c r="AA200" s="104"/>
      <c r="AB200" s="104"/>
      <c r="AC200" s="104"/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13" t="str">
        <f t="shared" si="9"/>
        <v>0,2*(2*2,47+2,05-0,9)</v>
      </c>
      <c r="BE200" s="104"/>
      <c r="BF200" s="104"/>
      <c r="BG200" s="104"/>
      <c r="BH200" s="104"/>
      <c r="BI200" s="104"/>
      <c r="BJ200" s="104"/>
      <c r="BK200" s="104"/>
    </row>
    <row r="201" spans="1:104" x14ac:dyDescent="0.2">
      <c r="A201" s="105"/>
      <c r="B201" s="106"/>
      <c r="C201" s="172" t="s">
        <v>53</v>
      </c>
      <c r="D201" s="173"/>
      <c r="E201" s="109">
        <v>6.8791000000000002</v>
      </c>
      <c r="F201" s="110"/>
      <c r="G201" s="111"/>
      <c r="H201" s="112"/>
      <c r="I201" s="107"/>
      <c r="K201" s="107"/>
      <c r="M201" s="108" t="s">
        <v>53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 t="shared" si="9"/>
        <v>3.NP: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155</v>
      </c>
      <c r="D202" s="173"/>
      <c r="E202" s="109">
        <v>8.1</v>
      </c>
      <c r="F202" s="110"/>
      <c r="G202" s="111"/>
      <c r="H202" s="112"/>
      <c r="I202" s="107"/>
      <c r="K202" s="107"/>
      <c r="M202" s="108" t="s">
        <v>155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 t="shared" si="9"/>
        <v>2,05*3,47-0,625*0,375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156</v>
      </c>
      <c r="D203" s="173"/>
      <c r="E203" s="109">
        <v>1.218</v>
      </c>
      <c r="F203" s="110"/>
      <c r="G203" s="111"/>
      <c r="H203" s="112"/>
      <c r="I203" s="107"/>
      <c r="K203" s="107"/>
      <c r="M203" s="108" t="s">
        <v>156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 t="shared" si="9"/>
        <v>2,0*(2*1,0+2,05)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95">
        <v>30</v>
      </c>
      <c r="B204" s="96" t="s">
        <v>157</v>
      </c>
      <c r="C204" s="97" t="s">
        <v>158</v>
      </c>
      <c r="D204" s="98" t="s">
        <v>146</v>
      </c>
      <c r="E204" s="99">
        <v>0.129611739999969</v>
      </c>
      <c r="F204" s="100">
        <v>1275</v>
      </c>
      <c r="G204" s="101">
        <f>E204*F204</f>
        <v>165.25496849996048</v>
      </c>
      <c r="H204" s="102">
        <v>0</v>
      </c>
      <c r="I204" s="103">
        <f>E204*H204</f>
        <v>0</v>
      </c>
      <c r="J204" s="102"/>
      <c r="K204" s="103">
        <f>E204*J204</f>
        <v>0</v>
      </c>
      <c r="O204" s="94"/>
      <c r="Z204" s="104"/>
      <c r="AA204" s="104">
        <v>7</v>
      </c>
      <c r="AB204" s="104">
        <v>1001</v>
      </c>
      <c r="AC204" s="104">
        <v>5</v>
      </c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04"/>
      <c r="BE204" s="104"/>
      <c r="BF204" s="104"/>
      <c r="BG204" s="104"/>
      <c r="BH204" s="104"/>
      <c r="BI204" s="104"/>
      <c r="BJ204" s="104"/>
      <c r="BK204" s="104"/>
      <c r="CA204" s="104">
        <v>7</v>
      </c>
      <c r="CB204" s="104">
        <v>1001</v>
      </c>
      <c r="CZ204" s="61">
        <v>2</v>
      </c>
    </row>
    <row r="205" spans="1:104" x14ac:dyDescent="0.2">
      <c r="A205" s="114" t="s">
        <v>30</v>
      </c>
      <c r="B205" s="115" t="s">
        <v>147</v>
      </c>
      <c r="C205" s="116" t="s">
        <v>148</v>
      </c>
      <c r="D205" s="117"/>
      <c r="E205" s="118"/>
      <c r="F205" s="118"/>
      <c r="G205" s="119">
        <f>SUM(G188:G204)</f>
        <v>34283.270968499957</v>
      </c>
      <c r="H205" s="120"/>
      <c r="I205" s="121">
        <f>SUM(I188:I204)</f>
        <v>0.12961173999996875</v>
      </c>
      <c r="J205" s="122"/>
      <c r="K205" s="121">
        <f>SUM(K188:K204)</f>
        <v>0</v>
      </c>
      <c r="O205" s="94"/>
      <c r="X205" s="123">
        <f>K205</f>
        <v>0</v>
      </c>
      <c r="Y205" s="123">
        <f>I205</f>
        <v>0.12961173999996875</v>
      </c>
      <c r="Z205" s="124">
        <f>G205</f>
        <v>34283.270968499957</v>
      </c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25"/>
      <c r="BB205" s="125"/>
      <c r="BC205" s="125"/>
      <c r="BD205" s="125"/>
      <c r="BE205" s="125"/>
      <c r="BF205" s="125"/>
      <c r="BG205" s="104"/>
      <c r="BH205" s="104"/>
      <c r="BI205" s="104"/>
      <c r="BJ205" s="104"/>
      <c r="BK205" s="104"/>
    </row>
    <row r="206" spans="1:104" ht="14.25" customHeight="1" x14ac:dyDescent="0.2">
      <c r="A206" s="86" t="s">
        <v>27</v>
      </c>
      <c r="B206" s="87" t="s">
        <v>159</v>
      </c>
      <c r="C206" s="88" t="s">
        <v>160</v>
      </c>
      <c r="D206" s="89"/>
      <c r="E206" s="90"/>
      <c r="F206" s="90"/>
      <c r="G206" s="91"/>
      <c r="H206" s="92"/>
      <c r="I206" s="93"/>
      <c r="J206" s="92"/>
      <c r="K206" s="93"/>
      <c r="O206" s="94"/>
    </row>
    <row r="207" spans="1:104" x14ac:dyDescent="0.2">
      <c r="A207" s="95">
        <v>31</v>
      </c>
      <c r="B207" s="96" t="s">
        <v>161</v>
      </c>
      <c r="C207" s="97" t="s">
        <v>162</v>
      </c>
      <c r="D207" s="98" t="s">
        <v>100</v>
      </c>
      <c r="E207" s="99">
        <v>2</v>
      </c>
      <c r="F207" s="100">
        <v>156.5</v>
      </c>
      <c r="G207" s="101">
        <f>E207*F207</f>
        <v>313</v>
      </c>
      <c r="H207" s="102">
        <v>0</v>
      </c>
      <c r="I207" s="103">
        <f>E207*H207</f>
        <v>0</v>
      </c>
      <c r="J207" s="102">
        <v>-2.7559999999993999E-2</v>
      </c>
      <c r="K207" s="103">
        <f>E207*J207</f>
        <v>-5.5119999999987998E-2</v>
      </c>
      <c r="O207" s="94"/>
      <c r="Z207" s="104"/>
      <c r="AA207" s="104">
        <v>1</v>
      </c>
      <c r="AB207" s="104">
        <v>7</v>
      </c>
      <c r="AC207" s="104">
        <v>7</v>
      </c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04"/>
      <c r="BE207" s="104"/>
      <c r="BF207" s="104"/>
      <c r="BG207" s="104"/>
      <c r="BH207" s="104"/>
      <c r="BI207" s="104"/>
      <c r="BJ207" s="104"/>
      <c r="BK207" s="104"/>
      <c r="CA207" s="104">
        <v>1</v>
      </c>
      <c r="CB207" s="104">
        <v>7</v>
      </c>
      <c r="CZ207" s="61">
        <v>2</v>
      </c>
    </row>
    <row r="208" spans="1:104" x14ac:dyDescent="0.2">
      <c r="A208" s="105"/>
      <c r="B208" s="106"/>
      <c r="C208" s="172" t="s">
        <v>46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46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Demontáž vpusti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28</v>
      </c>
      <c r="D209" s="173"/>
      <c r="E209" s="109">
        <v>1</v>
      </c>
      <c r="F209" s="110"/>
      <c r="G209" s="111"/>
      <c r="H209" s="112"/>
      <c r="I209" s="107"/>
      <c r="K209" s="107"/>
      <c r="M209" s="108">
        <v>1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2.NP: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105"/>
      <c r="B210" s="106"/>
      <c r="C210" s="172" t="s">
        <v>48</v>
      </c>
      <c r="D210" s="173"/>
      <c r="E210" s="109">
        <v>0</v>
      </c>
      <c r="F210" s="110"/>
      <c r="G210" s="111"/>
      <c r="H210" s="112"/>
      <c r="I210" s="107"/>
      <c r="K210" s="107"/>
      <c r="M210" s="108" t="s">
        <v>48</v>
      </c>
      <c r="O210" s="94"/>
      <c r="Z210" s="104"/>
      <c r="AA210" s="104"/>
      <c r="AB210" s="104"/>
      <c r="AC210" s="104"/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13" t="str">
        <f>C209</f>
        <v>1</v>
      </c>
      <c r="BE210" s="104"/>
      <c r="BF210" s="104"/>
      <c r="BG210" s="104"/>
      <c r="BH210" s="104"/>
      <c r="BI210" s="104"/>
      <c r="BJ210" s="104"/>
      <c r="BK210" s="104"/>
    </row>
    <row r="211" spans="1:104" x14ac:dyDescent="0.2">
      <c r="A211" s="105"/>
      <c r="B211" s="106"/>
      <c r="C211" s="172" t="s">
        <v>28</v>
      </c>
      <c r="D211" s="173"/>
      <c r="E211" s="109">
        <v>1</v>
      </c>
      <c r="F211" s="110"/>
      <c r="G211" s="111"/>
      <c r="H211" s="112"/>
      <c r="I211" s="107"/>
      <c r="K211" s="107"/>
      <c r="M211" s="108">
        <v>1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3.NP: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95">
        <v>32</v>
      </c>
      <c r="B212" s="96" t="s">
        <v>163</v>
      </c>
      <c r="C212" s="97" t="s">
        <v>164</v>
      </c>
      <c r="D212" s="98" t="s">
        <v>100</v>
      </c>
      <c r="E212" s="99">
        <v>2</v>
      </c>
      <c r="F212" s="100">
        <v>4085</v>
      </c>
      <c r="G212" s="101">
        <f>E212*F212</f>
        <v>8170</v>
      </c>
      <c r="H212" s="102">
        <v>7.4699999999978698E-3</v>
      </c>
      <c r="I212" s="103">
        <f>E212*H212</f>
        <v>1.493999999999574E-2</v>
      </c>
      <c r="J212" s="102">
        <v>0</v>
      </c>
      <c r="K212" s="103">
        <f>E212*J212</f>
        <v>0</v>
      </c>
      <c r="O212" s="94"/>
      <c r="Z212" s="104"/>
      <c r="AA212" s="104">
        <v>1</v>
      </c>
      <c r="AB212" s="104">
        <v>7</v>
      </c>
      <c r="AC212" s="104">
        <v>7</v>
      </c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CA212" s="104">
        <v>1</v>
      </c>
      <c r="CB212" s="104">
        <v>7</v>
      </c>
      <c r="CZ212" s="61">
        <v>2</v>
      </c>
    </row>
    <row r="213" spans="1:104" x14ac:dyDescent="0.2">
      <c r="A213" s="105"/>
      <c r="B213" s="106"/>
      <c r="C213" s="172" t="s">
        <v>46</v>
      </c>
      <c r="D213" s="173"/>
      <c r="E213" s="109">
        <v>0</v>
      </c>
      <c r="F213" s="110"/>
      <c r="G213" s="111"/>
      <c r="H213" s="112"/>
      <c r="I213" s="107"/>
      <c r="K213" s="107"/>
      <c r="M213" s="108" t="s">
        <v>46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Vpusť podlahová s nerez mřížkou dl. 1100 mm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105"/>
      <c r="B214" s="106"/>
      <c r="C214" s="172" t="s">
        <v>28</v>
      </c>
      <c r="D214" s="173"/>
      <c r="E214" s="109">
        <v>1</v>
      </c>
      <c r="F214" s="110"/>
      <c r="G214" s="111"/>
      <c r="H214" s="112"/>
      <c r="I214" s="107"/>
      <c r="K214" s="107"/>
      <c r="M214" s="108">
        <v>1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2.NP: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105"/>
      <c r="B215" s="106"/>
      <c r="C215" s="172" t="s">
        <v>48</v>
      </c>
      <c r="D215" s="173"/>
      <c r="E215" s="109">
        <v>0</v>
      </c>
      <c r="F215" s="110"/>
      <c r="G215" s="111"/>
      <c r="H215" s="112"/>
      <c r="I215" s="107"/>
      <c r="K215" s="107"/>
      <c r="M215" s="108" t="s">
        <v>48</v>
      </c>
      <c r="O215" s="9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13" t="str">
        <f>C214</f>
        <v>1</v>
      </c>
      <c r="BE215" s="104"/>
      <c r="BF215" s="104"/>
      <c r="BG215" s="104"/>
      <c r="BH215" s="104"/>
      <c r="BI215" s="104"/>
      <c r="BJ215" s="104"/>
      <c r="BK215" s="104"/>
    </row>
    <row r="216" spans="1:104" x14ac:dyDescent="0.2">
      <c r="A216" s="105"/>
      <c r="B216" s="106"/>
      <c r="C216" s="172" t="s">
        <v>28</v>
      </c>
      <c r="D216" s="173"/>
      <c r="E216" s="109">
        <v>1</v>
      </c>
      <c r="F216" s="110"/>
      <c r="G216" s="111"/>
      <c r="H216" s="112"/>
      <c r="I216" s="107"/>
      <c r="K216" s="107"/>
      <c r="M216" s="108">
        <v>1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3.NP: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95">
        <v>33</v>
      </c>
      <c r="B217" s="96" t="s">
        <v>165</v>
      </c>
      <c r="C217" s="97" t="s">
        <v>166</v>
      </c>
      <c r="D217" s="98" t="s">
        <v>146</v>
      </c>
      <c r="E217" s="99">
        <v>1.49399999999957E-2</v>
      </c>
      <c r="F217" s="100">
        <v>815</v>
      </c>
      <c r="G217" s="101">
        <f>E217*F217</f>
        <v>12.176099999996495</v>
      </c>
      <c r="H217" s="102">
        <v>0</v>
      </c>
      <c r="I217" s="103">
        <f>E217*H217</f>
        <v>0</v>
      </c>
      <c r="J217" s="102"/>
      <c r="K217" s="103">
        <f>E217*J217</f>
        <v>0</v>
      </c>
      <c r="O217" s="94"/>
      <c r="Z217" s="104"/>
      <c r="AA217" s="104">
        <v>7</v>
      </c>
      <c r="AB217" s="104">
        <v>1001</v>
      </c>
      <c r="AC217" s="104">
        <v>5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7</v>
      </c>
      <c r="CB217" s="104">
        <v>1001</v>
      </c>
      <c r="CZ217" s="61">
        <v>2</v>
      </c>
    </row>
    <row r="218" spans="1:104" x14ac:dyDescent="0.2">
      <c r="A218" s="114" t="s">
        <v>30</v>
      </c>
      <c r="B218" s="115" t="s">
        <v>159</v>
      </c>
      <c r="C218" s="116" t="s">
        <v>160</v>
      </c>
      <c r="D218" s="117"/>
      <c r="E218" s="118"/>
      <c r="F218" s="118"/>
      <c r="G218" s="119">
        <f>SUM(G206:G217)</f>
        <v>8495.1760999999969</v>
      </c>
      <c r="H218" s="120"/>
      <c r="I218" s="121">
        <f>SUM(I206:I217)</f>
        <v>1.493999999999574E-2</v>
      </c>
      <c r="J218" s="122"/>
      <c r="K218" s="121">
        <f>SUM(K206:K217)</f>
        <v>-5.5119999999987998E-2</v>
      </c>
      <c r="O218" s="94"/>
      <c r="X218" s="123">
        <f>K218</f>
        <v>-5.5119999999987998E-2</v>
      </c>
      <c r="Y218" s="123">
        <f>I218</f>
        <v>1.493999999999574E-2</v>
      </c>
      <c r="Z218" s="124">
        <f>G218</f>
        <v>8495.1760999999969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167</v>
      </c>
      <c r="C219" s="88" t="s">
        <v>168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34</v>
      </c>
      <c r="B220" s="96" t="s">
        <v>169</v>
      </c>
      <c r="C220" s="97" t="s">
        <v>170</v>
      </c>
      <c r="D220" s="98" t="s">
        <v>29</v>
      </c>
      <c r="E220" s="99">
        <v>2</v>
      </c>
      <c r="F220" s="100">
        <v>36.700000000000003</v>
      </c>
      <c r="G220" s="101">
        <f>E220*F220</f>
        <v>73.400000000000006</v>
      </c>
      <c r="H220" s="102">
        <v>0</v>
      </c>
      <c r="I220" s="103">
        <f>E220*H220</f>
        <v>0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Montáž dveří tesařských jednokřídlových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28</v>
      </c>
      <c r="D222" s="173"/>
      <c r="E222" s="109">
        <v>1</v>
      </c>
      <c r="F222" s="110"/>
      <c r="G222" s="111"/>
      <c r="H222" s="112"/>
      <c r="I222" s="107"/>
      <c r="K222" s="107"/>
      <c r="M222" s="108">
        <v>1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2" t="s">
        <v>48</v>
      </c>
      <c r="D223" s="173"/>
      <c r="E223" s="109">
        <v>0</v>
      </c>
      <c r="F223" s="110"/>
      <c r="G223" s="111"/>
      <c r="H223" s="112"/>
      <c r="I223" s="107"/>
      <c r="K223" s="107"/>
      <c r="M223" s="108" t="s">
        <v>48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1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28</v>
      </c>
      <c r="D224" s="173"/>
      <c r="E224" s="109">
        <v>1</v>
      </c>
      <c r="F224" s="110"/>
      <c r="G224" s="111"/>
      <c r="H224" s="112"/>
      <c r="I224" s="107"/>
      <c r="K224" s="107"/>
      <c r="M224" s="108">
        <v>1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14" t="s">
        <v>30</v>
      </c>
      <c r="B225" s="115" t="s">
        <v>167</v>
      </c>
      <c r="C225" s="116" t="s">
        <v>168</v>
      </c>
      <c r="D225" s="117"/>
      <c r="E225" s="118"/>
      <c r="F225" s="118"/>
      <c r="G225" s="119">
        <f>SUM(G219:G224)</f>
        <v>73.400000000000006</v>
      </c>
      <c r="H225" s="120"/>
      <c r="I225" s="121">
        <f>SUM(I219:I224)</f>
        <v>0</v>
      </c>
      <c r="J225" s="122"/>
      <c r="K225" s="121">
        <f>SUM(K219:K224)</f>
        <v>0</v>
      </c>
      <c r="O225" s="94"/>
      <c r="X225" s="123">
        <f>K225</f>
        <v>0</v>
      </c>
      <c r="Y225" s="123">
        <f>I225</f>
        <v>0</v>
      </c>
      <c r="Z225" s="124">
        <f>G225</f>
        <v>73.400000000000006</v>
      </c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25"/>
      <c r="BB225" s="125"/>
      <c r="BC225" s="125"/>
      <c r="BD225" s="125"/>
      <c r="BE225" s="125"/>
      <c r="BF225" s="125"/>
      <c r="BG225" s="104"/>
      <c r="BH225" s="104"/>
      <c r="BI225" s="104"/>
      <c r="BJ225" s="104"/>
      <c r="BK225" s="104"/>
    </row>
    <row r="226" spans="1:104" ht="14.25" customHeight="1" x14ac:dyDescent="0.2">
      <c r="A226" s="86" t="s">
        <v>27</v>
      </c>
      <c r="B226" s="87" t="s">
        <v>171</v>
      </c>
      <c r="C226" s="88" t="s">
        <v>172</v>
      </c>
      <c r="D226" s="89"/>
      <c r="E226" s="90"/>
      <c r="F226" s="90"/>
      <c r="G226" s="91"/>
      <c r="H226" s="92"/>
      <c r="I226" s="93"/>
      <c r="J226" s="92"/>
      <c r="K226" s="93"/>
      <c r="O226" s="94"/>
    </row>
    <row r="227" spans="1:104" x14ac:dyDescent="0.2">
      <c r="A227" s="95">
        <v>35</v>
      </c>
      <c r="B227" s="96" t="s">
        <v>173</v>
      </c>
      <c r="C227" s="97" t="s">
        <v>174</v>
      </c>
      <c r="D227" s="98" t="s">
        <v>56</v>
      </c>
      <c r="E227" s="99">
        <v>2.5950000000000002</v>
      </c>
      <c r="F227" s="100">
        <v>84.1</v>
      </c>
      <c r="G227" s="101">
        <f>E227*F227</f>
        <v>218.23949999999999</v>
      </c>
      <c r="H227" s="102">
        <v>3.9999999999984499E-5</v>
      </c>
      <c r="I227" s="103">
        <f>E227*H227</f>
        <v>1.0379999999995978E-4</v>
      </c>
      <c r="J227" s="102">
        <v>0</v>
      </c>
      <c r="K227" s="103">
        <f>E227*J227</f>
        <v>0</v>
      </c>
      <c r="O227" s="94"/>
      <c r="Z227" s="104"/>
      <c r="AA227" s="104">
        <v>1</v>
      </c>
      <c r="AB227" s="104">
        <v>7</v>
      </c>
      <c r="AC227" s="104">
        <v>7</v>
      </c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CA227" s="104">
        <v>1</v>
      </c>
      <c r="CB227" s="104">
        <v>7</v>
      </c>
      <c r="CZ227" s="61">
        <v>2</v>
      </c>
    </row>
    <row r="228" spans="1:104" x14ac:dyDescent="0.2">
      <c r="A228" s="105"/>
      <c r="B228" s="106"/>
      <c r="C228" s="172" t="s">
        <v>44</v>
      </c>
      <c r="D228" s="173"/>
      <c r="E228" s="109">
        <v>0</v>
      </c>
      <c r="F228" s="110"/>
      <c r="G228" s="111"/>
      <c r="H228" s="112"/>
      <c r="I228" s="107"/>
      <c r="K228" s="107"/>
      <c r="M228" s="108" t="s">
        <v>44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Spára podlaha - stěna, silikonem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175</v>
      </c>
      <c r="D229" s="173"/>
      <c r="E229" s="109">
        <v>1</v>
      </c>
      <c r="F229" s="110"/>
      <c r="G229" s="111"/>
      <c r="H229" s="112"/>
      <c r="I229" s="107"/>
      <c r="K229" s="107"/>
      <c r="M229" s="108" t="s">
        <v>175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1.NP: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05"/>
      <c r="B230" s="106"/>
      <c r="C230" s="172" t="s">
        <v>49</v>
      </c>
      <c r="D230" s="173"/>
      <c r="E230" s="109">
        <v>0</v>
      </c>
      <c r="F230" s="110"/>
      <c r="G230" s="111"/>
      <c r="H230" s="112"/>
      <c r="I230" s="107"/>
      <c r="K230" s="107"/>
      <c r="M230" s="108" t="s">
        <v>49</v>
      </c>
      <c r="O230" s="9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13" t="str">
        <f>C229</f>
        <v>0,625+2*0,075+0,225</v>
      </c>
      <c r="BE230" s="104"/>
      <c r="BF230" s="104"/>
      <c r="BG230" s="104"/>
      <c r="BH230" s="104"/>
      <c r="BI230" s="104"/>
      <c r="BJ230" s="104"/>
      <c r="BK230" s="104"/>
    </row>
    <row r="231" spans="1:104" x14ac:dyDescent="0.2">
      <c r="A231" s="105"/>
      <c r="B231" s="106"/>
      <c r="C231" s="172" t="s">
        <v>176</v>
      </c>
      <c r="D231" s="173"/>
      <c r="E231" s="109">
        <v>1.595</v>
      </c>
      <c r="F231" s="110"/>
      <c r="G231" s="111"/>
      <c r="H231" s="112"/>
      <c r="I231" s="107"/>
      <c r="K231" s="107"/>
      <c r="M231" s="108" t="s">
        <v>176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4.NP:</v>
      </c>
      <c r="BE231" s="104"/>
      <c r="BF231" s="104"/>
      <c r="BG231" s="104"/>
      <c r="BH231" s="104"/>
      <c r="BI231" s="104"/>
      <c r="BJ231" s="104"/>
      <c r="BK231" s="104"/>
    </row>
    <row r="232" spans="1:104" ht="22.5" x14ac:dyDescent="0.2">
      <c r="A232" s="95">
        <v>36</v>
      </c>
      <c r="B232" s="96" t="s">
        <v>177</v>
      </c>
      <c r="C232" s="97" t="s">
        <v>178</v>
      </c>
      <c r="D232" s="98" t="s">
        <v>29</v>
      </c>
      <c r="E232" s="99">
        <v>13.7583</v>
      </c>
      <c r="F232" s="100">
        <v>784</v>
      </c>
      <c r="G232" s="101">
        <f>E232*F232</f>
        <v>10786.5072</v>
      </c>
      <c r="H232" s="102">
        <v>9.7300000000046794E-3</v>
      </c>
      <c r="I232" s="103">
        <f>E232*H232</f>
        <v>0.13386825900006438</v>
      </c>
      <c r="J232" s="102">
        <v>0</v>
      </c>
      <c r="K232" s="103">
        <f>E232*J232</f>
        <v>0</v>
      </c>
      <c r="O232" s="94"/>
      <c r="Z232" s="104"/>
      <c r="AA232" s="104">
        <v>2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2</v>
      </c>
      <c r="CB232" s="104">
        <v>7</v>
      </c>
      <c r="CZ232" s="61">
        <v>2</v>
      </c>
    </row>
    <row r="233" spans="1:104" ht="25.5" x14ac:dyDescent="0.2">
      <c r="A233" s="105"/>
      <c r="B233" s="106"/>
      <c r="C233" s="172" t="s">
        <v>46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46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>C232</f>
        <v>Dlažba z dlaždic keramických 20 x 20 cm do tmele, dlažba ve specifikaci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105"/>
      <c r="B234" s="106"/>
      <c r="C234" s="172" t="s">
        <v>53</v>
      </c>
      <c r="D234" s="173"/>
      <c r="E234" s="109">
        <v>6.8791000000000002</v>
      </c>
      <c r="F234" s="110"/>
      <c r="G234" s="111"/>
      <c r="H234" s="112"/>
      <c r="I234" s="107"/>
      <c r="K234" s="107"/>
      <c r="M234" s="108" t="s">
        <v>53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>C233</f>
        <v>2.NP:</v>
      </c>
      <c r="BE234" s="104"/>
      <c r="BF234" s="104"/>
      <c r="BG234" s="104"/>
      <c r="BH234" s="104"/>
      <c r="BI234" s="104"/>
      <c r="BJ234" s="104"/>
      <c r="BK234" s="104"/>
    </row>
    <row r="235" spans="1:104" x14ac:dyDescent="0.2">
      <c r="A235" s="105"/>
      <c r="B235" s="106"/>
      <c r="C235" s="172" t="s">
        <v>48</v>
      </c>
      <c r="D235" s="173"/>
      <c r="E235" s="109">
        <v>0</v>
      </c>
      <c r="F235" s="110"/>
      <c r="G235" s="111"/>
      <c r="H235" s="112"/>
      <c r="I235" s="107"/>
      <c r="K235" s="107"/>
      <c r="M235" s="108" t="s">
        <v>48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>C234</f>
        <v>2,05*3,47-0,625*0,375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53</v>
      </c>
      <c r="D236" s="173"/>
      <c r="E236" s="109">
        <v>6.8791000000000002</v>
      </c>
      <c r="F236" s="110"/>
      <c r="G236" s="111"/>
      <c r="H236" s="112"/>
      <c r="I236" s="107"/>
      <c r="K236" s="107"/>
      <c r="M236" s="108" t="s">
        <v>53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>C235</f>
        <v>3.NP:</v>
      </c>
      <c r="BE236" s="104"/>
      <c r="BF236" s="104"/>
      <c r="BG236" s="104"/>
      <c r="BH236" s="104"/>
      <c r="BI236" s="104"/>
      <c r="BJ236" s="104"/>
      <c r="BK236" s="104"/>
    </row>
    <row r="237" spans="1:104" x14ac:dyDescent="0.2">
      <c r="A237" s="95">
        <v>37</v>
      </c>
      <c r="B237" s="96" t="s">
        <v>179</v>
      </c>
      <c r="C237" s="97" t="s">
        <v>180</v>
      </c>
      <c r="D237" s="98" t="s">
        <v>29</v>
      </c>
      <c r="E237" s="99">
        <v>14.0335</v>
      </c>
      <c r="F237" s="100">
        <v>810</v>
      </c>
      <c r="G237" s="101">
        <f>E237*F237</f>
        <v>11367.135</v>
      </c>
      <c r="H237" s="102">
        <v>1.92000000000121E-2</v>
      </c>
      <c r="I237" s="103">
        <f>E237*H237</f>
        <v>0.2694432000001698</v>
      </c>
      <c r="J237" s="102"/>
      <c r="K237" s="103">
        <f>E237*J237</f>
        <v>0</v>
      </c>
      <c r="O237" s="94"/>
      <c r="Z237" s="104"/>
      <c r="AA237" s="104">
        <v>3</v>
      </c>
      <c r="AB237" s="104">
        <v>0</v>
      </c>
      <c r="AC237" s="104">
        <v>597642021</v>
      </c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CA237" s="104">
        <v>3</v>
      </c>
      <c r="CB237" s="104">
        <v>0</v>
      </c>
      <c r="CZ237" s="61">
        <v>2</v>
      </c>
    </row>
    <row r="238" spans="1:104" x14ac:dyDescent="0.2">
      <c r="A238" s="105"/>
      <c r="B238" s="106"/>
      <c r="C238" s="172" t="s">
        <v>181</v>
      </c>
      <c r="D238" s="173"/>
      <c r="E238" s="109">
        <v>14.0335</v>
      </c>
      <c r="F238" s="110"/>
      <c r="G238" s="111"/>
      <c r="H238" s="112"/>
      <c r="I238" s="107"/>
      <c r="K238" s="107"/>
      <c r="M238" s="108" t="s">
        <v>181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>C237</f>
        <v>Dlažba reliéfní 200x200x9 mm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95">
        <v>38</v>
      </c>
      <c r="B239" s="96" t="s">
        <v>182</v>
      </c>
      <c r="C239" s="97" t="s">
        <v>183</v>
      </c>
      <c r="D239" s="98" t="s">
        <v>146</v>
      </c>
      <c r="E239" s="99">
        <v>0.26954700000017001</v>
      </c>
      <c r="F239" s="100">
        <v>492.6</v>
      </c>
      <c r="G239" s="101">
        <f>E239*F239</f>
        <v>132.77885220008375</v>
      </c>
      <c r="H239" s="102">
        <v>0</v>
      </c>
      <c r="I239" s="103">
        <f>E239*H239</f>
        <v>0</v>
      </c>
      <c r="J239" s="102"/>
      <c r="K239" s="103">
        <f>E239*J239</f>
        <v>0</v>
      </c>
      <c r="O239" s="94"/>
      <c r="Z239" s="104"/>
      <c r="AA239" s="104">
        <v>7</v>
      </c>
      <c r="AB239" s="104">
        <v>1001</v>
      </c>
      <c r="AC239" s="104">
        <v>5</v>
      </c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CA239" s="104">
        <v>7</v>
      </c>
      <c r="CB239" s="104">
        <v>1001</v>
      </c>
      <c r="CZ239" s="61">
        <v>2</v>
      </c>
    </row>
    <row r="240" spans="1:104" x14ac:dyDescent="0.2">
      <c r="A240" s="114" t="s">
        <v>30</v>
      </c>
      <c r="B240" s="115" t="s">
        <v>171</v>
      </c>
      <c r="C240" s="116" t="s">
        <v>172</v>
      </c>
      <c r="D240" s="117"/>
      <c r="E240" s="118"/>
      <c r="F240" s="118"/>
      <c r="G240" s="119">
        <f>SUM(G226:G239)</f>
        <v>22504.660552200083</v>
      </c>
      <c r="H240" s="120"/>
      <c r="I240" s="121">
        <f>SUM(I226:I239)</f>
        <v>0.40341525900023412</v>
      </c>
      <c r="J240" s="122"/>
      <c r="K240" s="121">
        <f>SUM(K226:K239)</f>
        <v>0</v>
      </c>
      <c r="O240" s="94"/>
      <c r="X240" s="123">
        <f>K240</f>
        <v>0</v>
      </c>
      <c r="Y240" s="123">
        <f>I240</f>
        <v>0.40341525900023412</v>
      </c>
      <c r="Z240" s="124">
        <f>G240</f>
        <v>22504.660552200083</v>
      </c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25"/>
      <c r="BB240" s="125"/>
      <c r="BC240" s="125"/>
      <c r="BD240" s="125"/>
      <c r="BE240" s="125"/>
      <c r="BF240" s="125"/>
      <c r="BG240" s="104"/>
      <c r="BH240" s="104"/>
      <c r="BI240" s="104"/>
      <c r="BJ240" s="104"/>
      <c r="BK240" s="104"/>
    </row>
    <row r="241" spans="1:104" ht="14.25" customHeight="1" x14ac:dyDescent="0.2">
      <c r="A241" s="86" t="s">
        <v>27</v>
      </c>
      <c r="B241" s="87" t="s">
        <v>184</v>
      </c>
      <c r="C241" s="88" t="s">
        <v>185</v>
      </c>
      <c r="D241" s="89"/>
      <c r="E241" s="90"/>
      <c r="F241" s="90"/>
      <c r="G241" s="91"/>
      <c r="H241" s="92"/>
      <c r="I241" s="93"/>
      <c r="J241" s="92"/>
      <c r="K241" s="93"/>
      <c r="O241" s="94"/>
    </row>
    <row r="242" spans="1:104" x14ac:dyDescent="0.2">
      <c r="A242" s="95">
        <v>39</v>
      </c>
      <c r="B242" s="96" t="s">
        <v>186</v>
      </c>
      <c r="C242" s="97" t="s">
        <v>187</v>
      </c>
      <c r="D242" s="98" t="s">
        <v>56</v>
      </c>
      <c r="E242" s="99">
        <v>1.8</v>
      </c>
      <c r="F242" s="100">
        <v>253.5</v>
      </c>
      <c r="G242" s="101">
        <f>E242*F242</f>
        <v>456.3</v>
      </c>
      <c r="H242" s="102">
        <v>3.7000000000020301E-4</v>
      </c>
      <c r="I242" s="103">
        <f>E242*H242</f>
        <v>6.6600000000036541E-4</v>
      </c>
      <c r="J242" s="102">
        <v>0</v>
      </c>
      <c r="K242" s="103">
        <f>E242*J242</f>
        <v>0</v>
      </c>
      <c r="O242" s="94"/>
      <c r="Z242" s="104"/>
      <c r="AA242" s="104">
        <v>1</v>
      </c>
      <c r="AB242" s="104">
        <v>7</v>
      </c>
      <c r="AC242" s="104">
        <v>7</v>
      </c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CA242" s="104">
        <v>1</v>
      </c>
      <c r="CB242" s="104">
        <v>7</v>
      </c>
      <c r="CZ242" s="61">
        <v>2</v>
      </c>
    </row>
    <row r="243" spans="1:104" x14ac:dyDescent="0.2">
      <c r="A243" s="105"/>
      <c r="B243" s="106"/>
      <c r="C243" s="172" t="s">
        <v>46</v>
      </c>
      <c r="D243" s="173"/>
      <c r="E243" s="109">
        <v>0</v>
      </c>
      <c r="F243" s="110"/>
      <c r="G243" s="111"/>
      <c r="H243" s="112"/>
      <c r="I243" s="107"/>
      <c r="K243" s="107"/>
      <c r="M243" s="108" t="s">
        <v>46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>C242</f>
        <v>Lišta nerezová přechodová, stejná výška krytin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2" t="s">
        <v>188</v>
      </c>
      <c r="D244" s="173"/>
      <c r="E244" s="109">
        <v>0.9</v>
      </c>
      <c r="F244" s="110"/>
      <c r="G244" s="111"/>
      <c r="H244" s="112"/>
      <c r="I244" s="107"/>
      <c r="K244" s="107"/>
      <c r="M244" s="108" t="s">
        <v>188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>C243</f>
        <v>2.NP: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48</v>
      </c>
      <c r="D245" s="173"/>
      <c r="E245" s="109">
        <v>0</v>
      </c>
      <c r="F245" s="110"/>
      <c r="G245" s="111"/>
      <c r="H245" s="112"/>
      <c r="I245" s="107"/>
      <c r="K245" s="107"/>
      <c r="M245" s="108" t="s">
        <v>48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0,9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188</v>
      </c>
      <c r="D246" s="173"/>
      <c r="E246" s="109">
        <v>0.9</v>
      </c>
      <c r="F246" s="110"/>
      <c r="G246" s="111"/>
      <c r="H246" s="112"/>
      <c r="I246" s="107"/>
      <c r="K246" s="107"/>
      <c r="M246" s="108" t="s">
        <v>188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3.NP: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14" t="s">
        <v>30</v>
      </c>
      <c r="B247" s="115" t="s">
        <v>184</v>
      </c>
      <c r="C247" s="116" t="s">
        <v>185</v>
      </c>
      <c r="D247" s="117"/>
      <c r="E247" s="118"/>
      <c r="F247" s="118"/>
      <c r="G247" s="119">
        <f>SUM(G241:G246)</f>
        <v>456.3</v>
      </c>
      <c r="H247" s="120"/>
      <c r="I247" s="121">
        <f>SUM(I241:I246)</f>
        <v>6.6600000000036541E-4</v>
      </c>
      <c r="J247" s="122"/>
      <c r="K247" s="121">
        <f>SUM(K241:K246)</f>
        <v>0</v>
      </c>
      <c r="O247" s="94"/>
      <c r="X247" s="123">
        <f>K247</f>
        <v>0</v>
      </c>
      <c r="Y247" s="123">
        <f>I247</f>
        <v>6.6600000000036541E-4</v>
      </c>
      <c r="Z247" s="124">
        <f>G247</f>
        <v>456.3</v>
      </c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25"/>
      <c r="BB247" s="125"/>
      <c r="BC247" s="125"/>
      <c r="BD247" s="125"/>
      <c r="BE247" s="125"/>
      <c r="BF247" s="125"/>
      <c r="BG247" s="104"/>
      <c r="BH247" s="104"/>
      <c r="BI247" s="104"/>
      <c r="BJ247" s="104"/>
      <c r="BK247" s="104"/>
    </row>
    <row r="248" spans="1:104" ht="14.25" customHeight="1" x14ac:dyDescent="0.2">
      <c r="A248" s="86" t="s">
        <v>27</v>
      </c>
      <c r="B248" s="87" t="s">
        <v>189</v>
      </c>
      <c r="C248" s="88" t="s">
        <v>190</v>
      </c>
      <c r="D248" s="89"/>
      <c r="E248" s="90"/>
      <c r="F248" s="90"/>
      <c r="G248" s="91"/>
      <c r="H248" s="92"/>
      <c r="I248" s="93"/>
      <c r="J248" s="92"/>
      <c r="K248" s="93"/>
      <c r="O248" s="94"/>
    </row>
    <row r="249" spans="1:104" x14ac:dyDescent="0.2">
      <c r="A249" s="95">
        <v>40</v>
      </c>
      <c r="B249" s="96" t="s">
        <v>191</v>
      </c>
      <c r="C249" s="97" t="s">
        <v>192</v>
      </c>
      <c r="D249" s="98" t="s">
        <v>29</v>
      </c>
      <c r="E249" s="99">
        <v>40.56</v>
      </c>
      <c r="F249" s="100">
        <v>1156</v>
      </c>
      <c r="G249" s="101">
        <f>E249*F249</f>
        <v>46887.360000000001</v>
      </c>
      <c r="H249" s="102">
        <v>4.5500000000018304E-3</v>
      </c>
      <c r="I249" s="103">
        <f>E249*H249</f>
        <v>0.18454800000007424</v>
      </c>
      <c r="J249" s="102">
        <v>0</v>
      </c>
      <c r="K249" s="103">
        <f>E249*J249</f>
        <v>0</v>
      </c>
      <c r="O249" s="94"/>
      <c r="Z249" s="104"/>
      <c r="AA249" s="104">
        <v>1</v>
      </c>
      <c r="AB249" s="104">
        <v>7</v>
      </c>
      <c r="AC249" s="104">
        <v>7</v>
      </c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CA249" s="104">
        <v>1</v>
      </c>
      <c r="CB249" s="104">
        <v>7</v>
      </c>
      <c r="CZ249" s="61">
        <v>2</v>
      </c>
    </row>
    <row r="250" spans="1:104" x14ac:dyDescent="0.2">
      <c r="A250" s="105"/>
      <c r="B250" s="106"/>
      <c r="C250" s="172" t="s">
        <v>46</v>
      </c>
      <c r="D250" s="173"/>
      <c r="E250" s="109">
        <v>0</v>
      </c>
      <c r="F250" s="110"/>
      <c r="G250" s="111"/>
      <c r="H250" s="112"/>
      <c r="I250" s="107"/>
      <c r="K250" s="107"/>
      <c r="M250" s="108" t="s">
        <v>46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Montáž obkladů stěn, porovin.,tmel, 20x20,30x15 cm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105"/>
      <c r="B251" s="106"/>
      <c r="C251" s="172" t="s">
        <v>193</v>
      </c>
      <c r="D251" s="173"/>
      <c r="E251" s="109">
        <v>20.28</v>
      </c>
      <c r="F251" s="110"/>
      <c r="G251" s="111"/>
      <c r="H251" s="112"/>
      <c r="I251" s="107"/>
      <c r="K251" s="107"/>
      <c r="M251" s="108" t="s">
        <v>193</v>
      </c>
      <c r="O251" s="9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13" t="str">
        <f>C250</f>
        <v>2.NP:</v>
      </c>
      <c r="BE251" s="104"/>
      <c r="BF251" s="104"/>
      <c r="BG251" s="104"/>
      <c r="BH251" s="104"/>
      <c r="BI251" s="104"/>
      <c r="BJ251" s="104"/>
      <c r="BK251" s="104"/>
    </row>
    <row r="252" spans="1:104" x14ac:dyDescent="0.2">
      <c r="A252" s="105"/>
      <c r="B252" s="106"/>
      <c r="C252" s="172" t="s">
        <v>48</v>
      </c>
      <c r="D252" s="173"/>
      <c r="E252" s="109">
        <v>0</v>
      </c>
      <c r="F252" s="110"/>
      <c r="G252" s="111"/>
      <c r="H252" s="112"/>
      <c r="I252" s="107"/>
      <c r="K252" s="107"/>
      <c r="M252" s="108" t="s">
        <v>48</v>
      </c>
      <c r="O252" s="94"/>
      <c r="Z252" s="104"/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13" t="str">
        <f>C251</f>
        <v>2,0*(2*3,47+2*2,05-0,9)</v>
      </c>
      <c r="BE252" s="104"/>
      <c r="BF252" s="104"/>
      <c r="BG252" s="104"/>
      <c r="BH252" s="104"/>
      <c r="BI252" s="104"/>
      <c r="BJ252" s="104"/>
      <c r="BK252" s="104"/>
    </row>
    <row r="253" spans="1:104" x14ac:dyDescent="0.2">
      <c r="A253" s="105"/>
      <c r="B253" s="106"/>
      <c r="C253" s="172" t="s">
        <v>193</v>
      </c>
      <c r="D253" s="173"/>
      <c r="E253" s="109">
        <v>20.28</v>
      </c>
      <c r="F253" s="110"/>
      <c r="G253" s="111"/>
      <c r="H253" s="112"/>
      <c r="I253" s="107"/>
      <c r="K253" s="107"/>
      <c r="M253" s="108" t="s">
        <v>193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>C252</f>
        <v>3.NP: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95">
        <v>41</v>
      </c>
      <c r="B254" s="96" t="s">
        <v>194</v>
      </c>
      <c r="C254" s="97" t="s">
        <v>195</v>
      </c>
      <c r="D254" s="98" t="s">
        <v>56</v>
      </c>
      <c r="E254" s="99">
        <v>44.28</v>
      </c>
      <c r="F254" s="100">
        <v>63.8</v>
      </c>
      <c r="G254" s="101">
        <f>E254*F254</f>
        <v>2825.0639999999999</v>
      </c>
      <c r="H254" s="102">
        <v>0</v>
      </c>
      <c r="I254" s="103">
        <f>E254*H254</f>
        <v>0</v>
      </c>
      <c r="J254" s="102">
        <v>0</v>
      </c>
      <c r="K254" s="103">
        <f>E254*J254</f>
        <v>0</v>
      </c>
      <c r="O254" s="94"/>
      <c r="Z254" s="104"/>
      <c r="AA254" s="104">
        <v>1</v>
      </c>
      <c r="AB254" s="104">
        <v>7</v>
      </c>
      <c r="AC254" s="104">
        <v>7</v>
      </c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04"/>
      <c r="BE254" s="104"/>
      <c r="BF254" s="104"/>
      <c r="BG254" s="104"/>
      <c r="BH254" s="104"/>
      <c r="BI254" s="104"/>
      <c r="BJ254" s="104"/>
      <c r="BK254" s="104"/>
      <c r="CA254" s="104">
        <v>1</v>
      </c>
      <c r="CB254" s="104">
        <v>7</v>
      </c>
      <c r="CZ254" s="61">
        <v>2</v>
      </c>
    </row>
    <row r="255" spans="1:104" x14ac:dyDescent="0.2">
      <c r="A255" s="105"/>
      <c r="B255" s="106"/>
      <c r="C255" s="172" t="s">
        <v>196</v>
      </c>
      <c r="D255" s="173"/>
      <c r="E255" s="109">
        <v>0</v>
      </c>
      <c r="F255" s="110"/>
      <c r="G255" s="111"/>
      <c r="H255" s="112"/>
      <c r="I255" s="107"/>
      <c r="K255" s="107"/>
      <c r="M255" s="108" t="s">
        <v>196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 t="shared" ref="BD255:BD266" si="10">C254</f>
        <v>Montáž lišt k obkladům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46</v>
      </c>
      <c r="D256" s="173"/>
      <c r="E256" s="109">
        <v>0</v>
      </c>
      <c r="F256" s="110"/>
      <c r="G256" s="111"/>
      <c r="H256" s="112"/>
      <c r="I256" s="107"/>
      <c r="K256" s="107"/>
      <c r="M256" s="108" t="s">
        <v>46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 t="shared" si="10"/>
        <v>Kouty: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05"/>
      <c r="B257" s="106"/>
      <c r="C257" s="172" t="s">
        <v>197</v>
      </c>
      <c r="D257" s="173"/>
      <c r="E257" s="109">
        <v>20.14</v>
      </c>
      <c r="F257" s="110"/>
      <c r="G257" s="111"/>
      <c r="H257" s="112"/>
      <c r="I257" s="107"/>
      <c r="K257" s="107"/>
      <c r="M257" s="108" t="s">
        <v>197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 t="shared" si="10"/>
        <v>2.NP:</v>
      </c>
      <c r="BE257" s="104"/>
      <c r="BF257" s="104"/>
      <c r="BG257" s="104"/>
      <c r="BH257" s="104"/>
      <c r="BI257" s="104"/>
      <c r="BJ257" s="104"/>
      <c r="BK257" s="104"/>
    </row>
    <row r="258" spans="1:104" x14ac:dyDescent="0.2">
      <c r="A258" s="105"/>
      <c r="B258" s="106"/>
      <c r="C258" s="172" t="s">
        <v>48</v>
      </c>
      <c r="D258" s="173"/>
      <c r="E258" s="109">
        <v>0</v>
      </c>
      <c r="F258" s="110"/>
      <c r="G258" s="111"/>
      <c r="H258" s="112"/>
      <c r="I258" s="107"/>
      <c r="K258" s="107"/>
      <c r="M258" s="108" t="s">
        <v>48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 t="shared" si="10"/>
        <v>2*3,47+2*2,05+5*2,0-0,9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197</v>
      </c>
      <c r="D259" s="173"/>
      <c r="E259" s="109">
        <v>20.14</v>
      </c>
      <c r="F259" s="110"/>
      <c r="G259" s="111"/>
      <c r="H259" s="112"/>
      <c r="I259" s="107"/>
      <c r="K259" s="107"/>
      <c r="M259" s="108" t="s">
        <v>197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 t="shared" si="10"/>
        <v>3.NP:</v>
      </c>
      <c r="BE259" s="104"/>
      <c r="BF259" s="104"/>
      <c r="BG259" s="104"/>
      <c r="BH259" s="104"/>
      <c r="BI259" s="104"/>
      <c r="BJ259" s="104"/>
      <c r="BK259" s="104"/>
    </row>
    <row r="260" spans="1:104" x14ac:dyDescent="0.2">
      <c r="A260" s="105"/>
      <c r="B260" s="106"/>
      <c r="C260" s="178" t="s">
        <v>198</v>
      </c>
      <c r="D260" s="173"/>
      <c r="E260" s="143">
        <v>40.28</v>
      </c>
      <c r="F260" s="110"/>
      <c r="G260" s="111"/>
      <c r="H260" s="112"/>
      <c r="I260" s="107"/>
      <c r="K260" s="107"/>
      <c r="M260" s="108" t="s">
        <v>198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 t="shared" si="10"/>
        <v>2*3,47+2*2,05+5*2,0-0,9</v>
      </c>
      <c r="BE260" s="104"/>
      <c r="BF260" s="104"/>
      <c r="BG260" s="104"/>
      <c r="BH260" s="104"/>
      <c r="BI260" s="104"/>
      <c r="BJ260" s="104"/>
      <c r="BK260" s="104"/>
    </row>
    <row r="261" spans="1:104" x14ac:dyDescent="0.2">
      <c r="A261" s="105"/>
      <c r="B261" s="106"/>
      <c r="C261" s="172" t="s">
        <v>199</v>
      </c>
      <c r="D261" s="173"/>
      <c r="E261" s="109">
        <v>0</v>
      </c>
      <c r="F261" s="110"/>
      <c r="G261" s="111"/>
      <c r="H261" s="112"/>
      <c r="I261" s="107"/>
      <c r="K261" s="107"/>
      <c r="M261" s="108" t="s">
        <v>199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si="10"/>
        <v>Mezisoučet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105"/>
      <c r="B262" s="106"/>
      <c r="C262" s="172" t="s">
        <v>46</v>
      </c>
      <c r="D262" s="173"/>
      <c r="E262" s="109">
        <v>0</v>
      </c>
      <c r="F262" s="110"/>
      <c r="G262" s="111"/>
      <c r="H262" s="112"/>
      <c r="I262" s="107"/>
      <c r="K262" s="107"/>
      <c r="M262" s="108" t="s">
        <v>46</v>
      </c>
      <c r="O262" s="94"/>
      <c r="Z262" s="104"/>
      <c r="AA262" s="104"/>
      <c r="AB262" s="104"/>
      <c r="AC262" s="104"/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13" t="str">
        <f t="shared" si="10"/>
        <v>Rohy:</v>
      </c>
      <c r="BE262" s="104"/>
      <c r="BF262" s="104"/>
      <c r="BG262" s="104"/>
      <c r="BH262" s="104"/>
      <c r="BI262" s="104"/>
      <c r="BJ262" s="104"/>
      <c r="BK262" s="104"/>
    </row>
    <row r="263" spans="1:104" x14ac:dyDescent="0.2">
      <c r="A263" s="105"/>
      <c r="B263" s="106"/>
      <c r="C263" s="172" t="s">
        <v>200</v>
      </c>
      <c r="D263" s="173"/>
      <c r="E263" s="109">
        <v>2</v>
      </c>
      <c r="F263" s="110"/>
      <c r="G263" s="111"/>
      <c r="H263" s="112"/>
      <c r="I263" s="107"/>
      <c r="K263" s="107"/>
      <c r="M263" s="108" t="s">
        <v>200</v>
      </c>
      <c r="O263" s="9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13" t="str">
        <f t="shared" si="10"/>
        <v>2.NP:</v>
      </c>
      <c r="BE263" s="104"/>
      <c r="BF263" s="104"/>
      <c r="BG263" s="104"/>
      <c r="BH263" s="104"/>
      <c r="BI263" s="104"/>
      <c r="BJ263" s="104"/>
      <c r="BK263" s="104"/>
    </row>
    <row r="264" spans="1:104" x14ac:dyDescent="0.2">
      <c r="A264" s="105"/>
      <c r="B264" s="106"/>
      <c r="C264" s="172" t="s">
        <v>48</v>
      </c>
      <c r="D264" s="173"/>
      <c r="E264" s="109">
        <v>0</v>
      </c>
      <c r="F264" s="110"/>
      <c r="G264" s="111"/>
      <c r="H264" s="112"/>
      <c r="I264" s="107"/>
      <c r="K264" s="107"/>
      <c r="M264" s="108" t="s">
        <v>48</v>
      </c>
      <c r="O264" s="9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13" t="str">
        <f t="shared" si="10"/>
        <v>2,0</v>
      </c>
      <c r="BE264" s="104"/>
      <c r="BF264" s="104"/>
      <c r="BG264" s="104"/>
      <c r="BH264" s="104"/>
      <c r="BI264" s="104"/>
      <c r="BJ264" s="104"/>
      <c r="BK264" s="104"/>
    </row>
    <row r="265" spans="1:104" x14ac:dyDescent="0.2">
      <c r="A265" s="105"/>
      <c r="B265" s="106"/>
      <c r="C265" s="172" t="s">
        <v>200</v>
      </c>
      <c r="D265" s="173"/>
      <c r="E265" s="109">
        <v>2</v>
      </c>
      <c r="F265" s="110"/>
      <c r="G265" s="111"/>
      <c r="H265" s="112"/>
      <c r="I265" s="107"/>
      <c r="K265" s="107"/>
      <c r="M265" s="108" t="s">
        <v>200</v>
      </c>
      <c r="O265" s="9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13" t="str">
        <f t="shared" si="10"/>
        <v>3.NP:</v>
      </c>
      <c r="BE265" s="104"/>
      <c r="BF265" s="104"/>
      <c r="BG265" s="104"/>
      <c r="BH265" s="104"/>
      <c r="BI265" s="104"/>
      <c r="BJ265" s="104"/>
      <c r="BK265" s="104"/>
    </row>
    <row r="266" spans="1:104" x14ac:dyDescent="0.2">
      <c r="A266" s="105"/>
      <c r="B266" s="106"/>
      <c r="C266" s="178" t="s">
        <v>198</v>
      </c>
      <c r="D266" s="173"/>
      <c r="E266" s="143">
        <v>4</v>
      </c>
      <c r="F266" s="110"/>
      <c r="G266" s="111"/>
      <c r="H266" s="112"/>
      <c r="I266" s="107"/>
      <c r="K266" s="107"/>
      <c r="M266" s="108" t="s">
        <v>198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 t="shared" si="10"/>
        <v>2,0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95">
        <v>42</v>
      </c>
      <c r="B267" s="96" t="s">
        <v>201</v>
      </c>
      <c r="C267" s="97" t="s">
        <v>202</v>
      </c>
      <c r="D267" s="98" t="s">
        <v>100</v>
      </c>
      <c r="E267" s="99">
        <v>1.68</v>
      </c>
      <c r="F267" s="100">
        <v>1453</v>
      </c>
      <c r="G267" s="101">
        <f>E267*F267</f>
        <v>2441.04</v>
      </c>
      <c r="H267" s="102">
        <v>3.00000000000022E-5</v>
      </c>
      <c r="I267" s="103">
        <f>E267*H267</f>
        <v>5.0400000000003692E-5</v>
      </c>
      <c r="J267" s="102"/>
      <c r="K267" s="103">
        <f>E267*J267</f>
        <v>0</v>
      </c>
      <c r="O267" s="94"/>
      <c r="Z267" s="104"/>
      <c r="AA267" s="104">
        <v>3</v>
      </c>
      <c r="AB267" s="104">
        <v>0</v>
      </c>
      <c r="AC267" s="104">
        <v>5534365030</v>
      </c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04"/>
      <c r="BE267" s="104"/>
      <c r="BF267" s="104"/>
      <c r="BG267" s="104"/>
      <c r="BH267" s="104"/>
      <c r="BI267" s="104"/>
      <c r="BJ267" s="104"/>
      <c r="BK267" s="104"/>
      <c r="CA267" s="104">
        <v>3</v>
      </c>
      <c r="CB267" s="104">
        <v>0</v>
      </c>
      <c r="CZ267" s="61">
        <v>2</v>
      </c>
    </row>
    <row r="268" spans="1:104" x14ac:dyDescent="0.2">
      <c r="A268" s="105"/>
      <c r="B268" s="106"/>
      <c r="C268" s="172" t="s">
        <v>203</v>
      </c>
      <c r="D268" s="173"/>
      <c r="E268" s="109">
        <v>1.68</v>
      </c>
      <c r="F268" s="110"/>
      <c r="G268" s="111"/>
      <c r="H268" s="112"/>
      <c r="I268" s="107"/>
      <c r="K268" s="107"/>
      <c r="M268" s="108" t="s">
        <v>203</v>
      </c>
      <c r="O268" s="9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13" t="str">
        <f>C267</f>
        <v>Roh vnější 90° Schlüter</v>
      </c>
      <c r="BE268" s="104"/>
      <c r="BF268" s="104"/>
      <c r="BG268" s="104"/>
      <c r="BH268" s="104"/>
      <c r="BI268" s="104"/>
      <c r="BJ268" s="104"/>
      <c r="BK268" s="104"/>
    </row>
    <row r="269" spans="1:104" x14ac:dyDescent="0.2">
      <c r="A269" s="95">
        <v>43</v>
      </c>
      <c r="B269" s="96" t="s">
        <v>204</v>
      </c>
      <c r="C269" s="97" t="s">
        <v>205</v>
      </c>
      <c r="D269" s="98" t="s">
        <v>100</v>
      </c>
      <c r="E269" s="99">
        <v>42.293999999999997</v>
      </c>
      <c r="F269" s="100">
        <v>1453</v>
      </c>
      <c r="G269" s="101">
        <f>E269*F269</f>
        <v>61453.181999999993</v>
      </c>
      <c r="H269" s="102">
        <v>3.00000000000022E-5</v>
      </c>
      <c r="I269" s="103">
        <f>E269*H269</f>
        <v>1.268820000000093E-3</v>
      </c>
      <c r="J269" s="102"/>
      <c r="K269" s="103">
        <f>E269*J269</f>
        <v>0</v>
      </c>
      <c r="O269" s="94"/>
      <c r="Z269" s="104"/>
      <c r="AA269" s="104">
        <v>3</v>
      </c>
      <c r="AB269" s="104">
        <v>0</v>
      </c>
      <c r="AC269" s="104">
        <v>5534365050</v>
      </c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04"/>
      <c r="BE269" s="104"/>
      <c r="BF269" s="104"/>
      <c r="BG269" s="104"/>
      <c r="BH269" s="104"/>
      <c r="BI269" s="104"/>
      <c r="BJ269" s="104"/>
      <c r="BK269" s="104"/>
      <c r="CA269" s="104">
        <v>3</v>
      </c>
      <c r="CB269" s="104">
        <v>0</v>
      </c>
      <c r="CZ269" s="61">
        <v>2</v>
      </c>
    </row>
    <row r="270" spans="1:104" x14ac:dyDescent="0.2">
      <c r="A270" s="105"/>
      <c r="B270" s="106"/>
      <c r="C270" s="172" t="s">
        <v>206</v>
      </c>
      <c r="D270" s="173"/>
      <c r="E270" s="109">
        <v>42.293999999999997</v>
      </c>
      <c r="F270" s="110"/>
      <c r="G270" s="111"/>
      <c r="H270" s="112"/>
      <c r="I270" s="107"/>
      <c r="K270" s="107"/>
      <c r="M270" s="108" t="s">
        <v>206</v>
      </c>
      <c r="O270" s="9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13" t="str">
        <f>C269</f>
        <v>Vnitřní kout 90° Schlüter</v>
      </c>
      <c r="BE270" s="104"/>
      <c r="BF270" s="104"/>
      <c r="BG270" s="104"/>
      <c r="BH270" s="104"/>
      <c r="BI270" s="104"/>
      <c r="BJ270" s="104"/>
      <c r="BK270" s="104"/>
    </row>
    <row r="271" spans="1:104" x14ac:dyDescent="0.2">
      <c r="A271" s="95">
        <v>44</v>
      </c>
      <c r="B271" s="96" t="s">
        <v>207</v>
      </c>
      <c r="C271" s="97" t="s">
        <v>208</v>
      </c>
      <c r="D271" s="98" t="s">
        <v>29</v>
      </c>
      <c r="E271" s="99">
        <v>41.371200000000002</v>
      </c>
      <c r="F271" s="100">
        <v>296.5</v>
      </c>
      <c r="G271" s="101">
        <f>E271*F271</f>
        <v>12266.560800000001</v>
      </c>
      <c r="H271" s="102">
        <v>1.2200000000007099E-2</v>
      </c>
      <c r="I271" s="103">
        <f>E271*H271</f>
        <v>0.50472864000029372</v>
      </c>
      <c r="J271" s="102"/>
      <c r="K271" s="103">
        <f>E271*J271</f>
        <v>0</v>
      </c>
      <c r="O271" s="94"/>
      <c r="Z271" s="104"/>
      <c r="AA271" s="104">
        <v>3</v>
      </c>
      <c r="AB271" s="104">
        <v>7</v>
      </c>
      <c r="AC271" s="104">
        <v>597813600</v>
      </c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04"/>
      <c r="BE271" s="104"/>
      <c r="BF271" s="104"/>
      <c r="BG271" s="104"/>
      <c r="BH271" s="104"/>
      <c r="BI271" s="104"/>
      <c r="BJ271" s="104"/>
      <c r="BK271" s="104"/>
      <c r="CA271" s="104">
        <v>3</v>
      </c>
      <c r="CB271" s="104">
        <v>7</v>
      </c>
      <c r="CZ271" s="61">
        <v>2</v>
      </c>
    </row>
    <row r="272" spans="1:104" x14ac:dyDescent="0.2">
      <c r="A272" s="105"/>
      <c r="B272" s="106"/>
      <c r="C272" s="172" t="s">
        <v>209</v>
      </c>
      <c r="D272" s="173"/>
      <c r="E272" s="109">
        <v>41.371200000000002</v>
      </c>
      <c r="F272" s="110"/>
      <c r="G272" s="111"/>
      <c r="H272" s="112"/>
      <c r="I272" s="107"/>
      <c r="K272" s="107"/>
      <c r="M272" s="108" t="s">
        <v>209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>C271</f>
        <v>Obkládačka 20x20 bílá mat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95">
        <v>45</v>
      </c>
      <c r="B273" s="96" t="s">
        <v>210</v>
      </c>
      <c r="C273" s="97" t="s">
        <v>211</v>
      </c>
      <c r="D273" s="98" t="s">
        <v>146</v>
      </c>
      <c r="E273" s="99">
        <v>0.69059586000036799</v>
      </c>
      <c r="F273" s="100">
        <v>492.6</v>
      </c>
      <c r="G273" s="101">
        <f>E273*F273</f>
        <v>340.18752063618126</v>
      </c>
      <c r="H273" s="102">
        <v>0</v>
      </c>
      <c r="I273" s="103">
        <f>E273*H273</f>
        <v>0</v>
      </c>
      <c r="J273" s="102"/>
      <c r="K273" s="103">
        <f>E273*J273</f>
        <v>0</v>
      </c>
      <c r="O273" s="94"/>
      <c r="Z273" s="104"/>
      <c r="AA273" s="104">
        <v>7</v>
      </c>
      <c r="AB273" s="104">
        <v>1001</v>
      </c>
      <c r="AC273" s="104">
        <v>5</v>
      </c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04"/>
      <c r="BE273" s="104"/>
      <c r="BF273" s="104"/>
      <c r="BG273" s="104"/>
      <c r="BH273" s="104"/>
      <c r="BI273" s="104"/>
      <c r="BJ273" s="104"/>
      <c r="BK273" s="104"/>
      <c r="CA273" s="104">
        <v>7</v>
      </c>
      <c r="CB273" s="104">
        <v>1001</v>
      </c>
      <c r="CZ273" s="61">
        <v>2</v>
      </c>
    </row>
    <row r="274" spans="1:104" x14ac:dyDescent="0.2">
      <c r="A274" s="114" t="s">
        <v>30</v>
      </c>
      <c r="B274" s="115" t="s">
        <v>189</v>
      </c>
      <c r="C274" s="116" t="s">
        <v>190</v>
      </c>
      <c r="D274" s="117"/>
      <c r="E274" s="118"/>
      <c r="F274" s="118"/>
      <c r="G274" s="119">
        <f>SUM(G248:G273)</f>
        <v>126213.39432063619</v>
      </c>
      <c r="H274" s="120"/>
      <c r="I274" s="121">
        <f>SUM(I248:I273)</f>
        <v>0.6905958600003681</v>
      </c>
      <c r="J274" s="122"/>
      <c r="K274" s="121">
        <f>SUM(K248:K273)</f>
        <v>0</v>
      </c>
      <c r="O274" s="94"/>
      <c r="X274" s="123">
        <f>K274</f>
        <v>0</v>
      </c>
      <c r="Y274" s="123">
        <f>I274</f>
        <v>0.6905958600003681</v>
      </c>
      <c r="Z274" s="124">
        <f>G274</f>
        <v>126213.39432063619</v>
      </c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25"/>
      <c r="BB274" s="125"/>
      <c r="BC274" s="125"/>
      <c r="BD274" s="125"/>
      <c r="BE274" s="125"/>
      <c r="BF274" s="125"/>
      <c r="BG274" s="104"/>
      <c r="BH274" s="104"/>
      <c r="BI274" s="104"/>
      <c r="BJ274" s="104"/>
      <c r="BK274" s="104"/>
    </row>
    <row r="275" spans="1:104" ht="14.25" customHeight="1" x14ac:dyDescent="0.2">
      <c r="A275" s="86" t="s">
        <v>27</v>
      </c>
      <c r="B275" s="87" t="s">
        <v>212</v>
      </c>
      <c r="C275" s="88" t="s">
        <v>213</v>
      </c>
      <c r="D275" s="89"/>
      <c r="E275" s="90"/>
      <c r="F275" s="90"/>
      <c r="G275" s="91"/>
      <c r="H275" s="92"/>
      <c r="I275" s="93"/>
      <c r="J275" s="92"/>
      <c r="K275" s="93"/>
      <c r="O275" s="94"/>
    </row>
    <row r="276" spans="1:104" x14ac:dyDescent="0.2">
      <c r="A276" s="95">
        <v>46</v>
      </c>
      <c r="B276" s="96" t="s">
        <v>214</v>
      </c>
      <c r="C276" s="97" t="s">
        <v>215</v>
      </c>
      <c r="D276" s="98" t="s">
        <v>29</v>
      </c>
      <c r="E276" s="99">
        <v>4.8</v>
      </c>
      <c r="F276" s="100">
        <v>110.8</v>
      </c>
      <c r="G276" s="101">
        <f>E276*F276</f>
        <v>531.83999999999992</v>
      </c>
      <c r="H276" s="102">
        <v>3.7999999999982498E-4</v>
      </c>
      <c r="I276" s="103">
        <f>E276*H276</f>
        <v>1.8239999999991598E-3</v>
      </c>
      <c r="J276" s="102">
        <v>0</v>
      </c>
      <c r="K276" s="103">
        <f>E276*J276</f>
        <v>0</v>
      </c>
      <c r="O276" s="94"/>
      <c r="Z276" s="104"/>
      <c r="AA276" s="104">
        <v>1</v>
      </c>
      <c r="AB276" s="104">
        <v>7</v>
      </c>
      <c r="AC276" s="104">
        <v>7</v>
      </c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04"/>
      <c r="BE276" s="104"/>
      <c r="BF276" s="104"/>
      <c r="BG276" s="104"/>
      <c r="BH276" s="104"/>
      <c r="BI276" s="104"/>
      <c r="BJ276" s="104"/>
      <c r="BK276" s="104"/>
      <c r="CA276" s="104">
        <v>1</v>
      </c>
      <c r="CB276" s="104">
        <v>7</v>
      </c>
      <c r="CZ276" s="61">
        <v>2</v>
      </c>
    </row>
    <row r="277" spans="1:104" x14ac:dyDescent="0.2">
      <c r="A277" s="95">
        <v>47</v>
      </c>
      <c r="B277" s="96" t="s">
        <v>216</v>
      </c>
      <c r="C277" s="97" t="s">
        <v>217</v>
      </c>
      <c r="D277" s="98" t="s">
        <v>29</v>
      </c>
      <c r="E277" s="99">
        <v>4.8</v>
      </c>
      <c r="F277" s="100">
        <v>202.5</v>
      </c>
      <c r="G277" s="101">
        <f>E277*F277</f>
        <v>972</v>
      </c>
      <c r="H277" s="102">
        <v>3.0999999999980999E-4</v>
      </c>
      <c r="I277" s="103">
        <f>E277*H277</f>
        <v>1.4879999999990879E-3</v>
      </c>
      <c r="J277" s="102">
        <v>0</v>
      </c>
      <c r="K277" s="103">
        <f>E277*J277</f>
        <v>0</v>
      </c>
      <c r="O277" s="94"/>
      <c r="Z277" s="104"/>
      <c r="AA277" s="104">
        <v>1</v>
      </c>
      <c r="AB277" s="104">
        <v>7</v>
      </c>
      <c r="AC277" s="104">
        <v>7</v>
      </c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04"/>
      <c r="BE277" s="104"/>
      <c r="BF277" s="104"/>
      <c r="BG277" s="104"/>
      <c r="BH277" s="104"/>
      <c r="BI277" s="104"/>
      <c r="BJ277" s="104"/>
      <c r="BK277" s="104"/>
      <c r="CA277" s="104">
        <v>1</v>
      </c>
      <c r="CB277" s="104">
        <v>7</v>
      </c>
      <c r="CZ277" s="61">
        <v>2</v>
      </c>
    </row>
    <row r="278" spans="1:104" x14ac:dyDescent="0.2">
      <c r="A278" s="105"/>
      <c r="B278" s="106"/>
      <c r="C278" s="172" t="s">
        <v>46</v>
      </c>
      <c r="D278" s="173"/>
      <c r="E278" s="109">
        <v>0</v>
      </c>
      <c r="F278" s="110"/>
      <c r="G278" s="111"/>
      <c r="H278" s="112"/>
      <c r="I278" s="107"/>
      <c r="K278" s="107"/>
      <c r="M278" s="108" t="s">
        <v>46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>C277</f>
        <v>Odstranění nátěrů z kovových konstrukcí opálením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2" t="s">
        <v>218</v>
      </c>
      <c r="D279" s="173"/>
      <c r="E279" s="109">
        <v>2.4</v>
      </c>
      <c r="F279" s="110"/>
      <c r="G279" s="111"/>
      <c r="H279" s="112"/>
      <c r="I279" s="107"/>
      <c r="K279" s="107"/>
      <c r="M279" s="108" t="s">
        <v>218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>C278</f>
        <v>2.NP: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05"/>
      <c r="B280" s="106"/>
      <c r="C280" s="172" t="s">
        <v>48</v>
      </c>
      <c r="D280" s="173"/>
      <c r="E280" s="109">
        <v>0</v>
      </c>
      <c r="F280" s="110"/>
      <c r="G280" s="111"/>
      <c r="H280" s="112"/>
      <c r="I280" s="107"/>
      <c r="K280" s="107"/>
      <c r="M280" s="108" t="s">
        <v>48</v>
      </c>
      <c r="O280" s="94"/>
      <c r="Z280" s="104"/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04"/>
      <c r="BB280" s="104"/>
      <c r="BC280" s="104"/>
      <c r="BD280" s="113" t="str">
        <f>C279</f>
        <v>2*(0,15+2*0,03+2*0,015)*(2*2,0+1,0)</v>
      </c>
      <c r="BE280" s="104"/>
      <c r="BF280" s="104"/>
      <c r="BG280" s="104"/>
      <c r="BH280" s="104"/>
      <c r="BI280" s="104"/>
      <c r="BJ280" s="104"/>
      <c r="BK280" s="104"/>
    </row>
    <row r="281" spans="1:104" x14ac:dyDescent="0.2">
      <c r="A281" s="105"/>
      <c r="B281" s="106"/>
      <c r="C281" s="172" t="s">
        <v>218</v>
      </c>
      <c r="D281" s="173"/>
      <c r="E281" s="109">
        <v>2.4</v>
      </c>
      <c r="F281" s="110"/>
      <c r="G281" s="111"/>
      <c r="H281" s="112"/>
      <c r="I281" s="107"/>
      <c r="K281" s="107"/>
      <c r="M281" s="108" t="s">
        <v>218</v>
      </c>
      <c r="O281" s="94"/>
      <c r="Z281" s="104"/>
      <c r="AA281" s="104"/>
      <c r="AB281" s="104"/>
      <c r="AC281" s="104"/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04"/>
      <c r="AN281" s="104"/>
      <c r="AO281" s="104"/>
      <c r="AP281" s="104"/>
      <c r="AQ281" s="104"/>
      <c r="AR281" s="104"/>
      <c r="AS281" s="104"/>
      <c r="AT281" s="104"/>
      <c r="AU281" s="104"/>
      <c r="AV281" s="104"/>
      <c r="AW281" s="104"/>
      <c r="AX281" s="104"/>
      <c r="AY281" s="104"/>
      <c r="AZ281" s="104"/>
      <c r="BA281" s="104"/>
      <c r="BB281" s="104"/>
      <c r="BC281" s="104"/>
      <c r="BD281" s="113" t="str">
        <f>C280</f>
        <v>3.NP:</v>
      </c>
      <c r="BE281" s="104"/>
      <c r="BF281" s="104"/>
      <c r="BG281" s="104"/>
      <c r="BH281" s="104"/>
      <c r="BI281" s="104"/>
      <c r="BJ281" s="104"/>
      <c r="BK281" s="104"/>
    </row>
    <row r="282" spans="1:104" x14ac:dyDescent="0.2">
      <c r="A282" s="95">
        <v>48</v>
      </c>
      <c r="B282" s="96" t="s">
        <v>219</v>
      </c>
      <c r="C282" s="97" t="s">
        <v>220</v>
      </c>
      <c r="D282" s="98" t="s">
        <v>29</v>
      </c>
      <c r="E282" s="99">
        <v>46.686999999999998</v>
      </c>
      <c r="F282" s="100">
        <v>29.9</v>
      </c>
      <c r="G282" s="101">
        <f>E282*F282</f>
        <v>1395.9413</v>
      </c>
      <c r="H282" s="102">
        <v>4.99999999999945E-5</v>
      </c>
      <c r="I282" s="103">
        <f>E282*H282</f>
        <v>2.3343499999997431E-3</v>
      </c>
      <c r="J282" s="102">
        <v>0</v>
      </c>
      <c r="K282" s="103">
        <f>E282*J282</f>
        <v>0</v>
      </c>
      <c r="O282" s="94"/>
      <c r="Z282" s="104"/>
      <c r="AA282" s="104">
        <v>1</v>
      </c>
      <c r="AB282" s="104">
        <v>7</v>
      </c>
      <c r="AC282" s="104">
        <v>7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1</v>
      </c>
      <c r="CB282" s="104">
        <v>7</v>
      </c>
      <c r="CZ282" s="61">
        <v>2</v>
      </c>
    </row>
    <row r="283" spans="1:104" x14ac:dyDescent="0.2">
      <c r="A283" s="105"/>
      <c r="B283" s="106"/>
      <c r="C283" s="172" t="s">
        <v>46</v>
      </c>
      <c r="D283" s="173"/>
      <c r="E283" s="109">
        <v>0</v>
      </c>
      <c r="F283" s="110"/>
      <c r="G283" s="111"/>
      <c r="H283" s="112"/>
      <c r="I283" s="107"/>
      <c r="K283" s="107"/>
      <c r="M283" s="108" t="s">
        <v>46</v>
      </c>
      <c r="O283" s="9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13" t="str">
        <f t="shared" ref="BD283:BD288" si="11">C282</f>
        <v>Odmaštění saponáty</v>
      </c>
      <c r="BE283" s="104"/>
      <c r="BF283" s="104"/>
      <c r="BG283" s="104"/>
      <c r="BH283" s="104"/>
      <c r="BI283" s="104"/>
      <c r="BJ283" s="104"/>
      <c r="BK283" s="104"/>
    </row>
    <row r="284" spans="1:104" x14ac:dyDescent="0.2">
      <c r="A284" s="105"/>
      <c r="B284" s="106"/>
      <c r="C284" s="172" t="s">
        <v>73</v>
      </c>
      <c r="D284" s="173"/>
      <c r="E284" s="109">
        <v>5.0635000000000003</v>
      </c>
      <c r="F284" s="110"/>
      <c r="G284" s="111"/>
      <c r="H284" s="112"/>
      <c r="I284" s="107"/>
      <c r="K284" s="107"/>
      <c r="M284" s="108" t="s">
        <v>73</v>
      </c>
      <c r="O284" s="9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13" t="str">
        <f t="shared" si="11"/>
        <v>2.NP:</v>
      </c>
      <c r="BE284" s="104"/>
      <c r="BF284" s="104"/>
      <c r="BG284" s="104"/>
      <c r="BH284" s="104"/>
      <c r="BI284" s="104"/>
      <c r="BJ284" s="104"/>
      <c r="BK284" s="104"/>
    </row>
    <row r="285" spans="1:104" x14ac:dyDescent="0.2">
      <c r="A285" s="105"/>
      <c r="B285" s="106"/>
      <c r="C285" s="172" t="s">
        <v>74</v>
      </c>
      <c r="D285" s="173"/>
      <c r="E285" s="109">
        <v>18.28</v>
      </c>
      <c r="F285" s="110"/>
      <c r="G285" s="111"/>
      <c r="H285" s="112"/>
      <c r="I285" s="107"/>
      <c r="K285" s="107"/>
      <c r="M285" s="108" t="s">
        <v>74</v>
      </c>
      <c r="O285" s="9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13" t="str">
        <f t="shared" si="11"/>
        <v>2,47*2,05</v>
      </c>
      <c r="BE285" s="104"/>
      <c r="BF285" s="104"/>
      <c r="BG285" s="104"/>
      <c r="BH285" s="104"/>
      <c r="BI285" s="104"/>
      <c r="BJ285" s="104"/>
      <c r="BK285" s="104"/>
    </row>
    <row r="286" spans="1:104" x14ac:dyDescent="0.2">
      <c r="A286" s="105"/>
      <c r="B286" s="106"/>
      <c r="C286" s="172" t="s">
        <v>48</v>
      </c>
      <c r="D286" s="173"/>
      <c r="E286" s="109">
        <v>0</v>
      </c>
      <c r="F286" s="110"/>
      <c r="G286" s="111"/>
      <c r="H286" s="112"/>
      <c r="I286" s="107"/>
      <c r="K286" s="107"/>
      <c r="M286" s="108" t="s">
        <v>48</v>
      </c>
      <c r="O286" s="94"/>
      <c r="Z286" s="104"/>
      <c r="AA286" s="104"/>
      <c r="AB286" s="104"/>
      <c r="AC286" s="104"/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13" t="str">
        <f t="shared" si="11"/>
        <v>2,0*(2*3,47+2*2,05-0,9-0,375-0,625)</v>
      </c>
      <c r="BE286" s="104"/>
      <c r="BF286" s="104"/>
      <c r="BG286" s="104"/>
      <c r="BH286" s="104"/>
      <c r="BI286" s="104"/>
      <c r="BJ286" s="104"/>
      <c r="BK286" s="104"/>
    </row>
    <row r="287" spans="1:104" x14ac:dyDescent="0.2">
      <c r="A287" s="105"/>
      <c r="B287" s="106"/>
      <c r="C287" s="172" t="s">
        <v>73</v>
      </c>
      <c r="D287" s="173"/>
      <c r="E287" s="109">
        <v>5.0635000000000003</v>
      </c>
      <c r="F287" s="110"/>
      <c r="G287" s="111"/>
      <c r="H287" s="112"/>
      <c r="I287" s="107"/>
      <c r="K287" s="107"/>
      <c r="M287" s="108" t="s">
        <v>73</v>
      </c>
      <c r="O287" s="94"/>
      <c r="Z287" s="104"/>
      <c r="AA287" s="104"/>
      <c r="AB287" s="104"/>
      <c r="AC287" s="104"/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13" t="str">
        <f t="shared" si="11"/>
        <v>3.NP:</v>
      </c>
      <c r="BE287" s="104"/>
      <c r="BF287" s="104"/>
      <c r="BG287" s="104"/>
      <c r="BH287" s="104"/>
      <c r="BI287" s="104"/>
      <c r="BJ287" s="104"/>
      <c r="BK287" s="104"/>
    </row>
    <row r="288" spans="1:104" x14ac:dyDescent="0.2">
      <c r="A288" s="105"/>
      <c r="B288" s="106"/>
      <c r="C288" s="172" t="s">
        <v>74</v>
      </c>
      <c r="D288" s="173"/>
      <c r="E288" s="109">
        <v>18.28</v>
      </c>
      <c r="F288" s="110"/>
      <c r="G288" s="111"/>
      <c r="H288" s="112"/>
      <c r="I288" s="107"/>
      <c r="K288" s="107"/>
      <c r="M288" s="108" t="s">
        <v>74</v>
      </c>
      <c r="O288" s="9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13" t="str">
        <f t="shared" si="11"/>
        <v>2,47*2,05</v>
      </c>
      <c r="BE288" s="104"/>
      <c r="BF288" s="104"/>
      <c r="BG288" s="104"/>
      <c r="BH288" s="104"/>
      <c r="BI288" s="104"/>
      <c r="BJ288" s="104"/>
      <c r="BK288" s="104"/>
    </row>
    <row r="289" spans="1:104" x14ac:dyDescent="0.2">
      <c r="A289" s="114" t="s">
        <v>30</v>
      </c>
      <c r="B289" s="115" t="s">
        <v>212</v>
      </c>
      <c r="C289" s="116" t="s">
        <v>213</v>
      </c>
      <c r="D289" s="117"/>
      <c r="E289" s="118"/>
      <c r="F289" s="118"/>
      <c r="G289" s="119">
        <f>SUM(G275:G288)</f>
        <v>2899.7812999999996</v>
      </c>
      <c r="H289" s="120"/>
      <c r="I289" s="121">
        <f>SUM(I275:I288)</f>
        <v>5.6463499999979908E-3</v>
      </c>
      <c r="J289" s="122"/>
      <c r="K289" s="121">
        <f>SUM(K275:K288)</f>
        <v>0</v>
      </c>
      <c r="O289" s="94"/>
      <c r="X289" s="123">
        <f>K289</f>
        <v>0</v>
      </c>
      <c r="Y289" s="123">
        <f>I289</f>
        <v>5.6463499999979908E-3</v>
      </c>
      <c r="Z289" s="124">
        <f>G289</f>
        <v>2899.7812999999996</v>
      </c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25"/>
      <c r="BB289" s="125"/>
      <c r="BC289" s="125"/>
      <c r="BD289" s="125"/>
      <c r="BE289" s="125"/>
      <c r="BF289" s="125"/>
      <c r="BG289" s="104"/>
      <c r="BH289" s="104"/>
      <c r="BI289" s="104"/>
      <c r="BJ289" s="104"/>
      <c r="BK289" s="104"/>
    </row>
    <row r="290" spans="1:104" ht="14.25" customHeight="1" x14ac:dyDescent="0.2">
      <c r="A290" s="86" t="s">
        <v>27</v>
      </c>
      <c r="B290" s="87" t="s">
        <v>221</v>
      </c>
      <c r="C290" s="88" t="s">
        <v>222</v>
      </c>
      <c r="D290" s="89"/>
      <c r="E290" s="90"/>
      <c r="F290" s="90"/>
      <c r="G290" s="91"/>
      <c r="H290" s="92"/>
      <c r="I290" s="93"/>
      <c r="J290" s="92"/>
      <c r="K290" s="93"/>
      <c r="O290" s="94"/>
    </row>
    <row r="291" spans="1:104" x14ac:dyDescent="0.2">
      <c r="A291" s="95">
        <v>49</v>
      </c>
      <c r="B291" s="96" t="s">
        <v>223</v>
      </c>
      <c r="C291" s="97" t="s">
        <v>224</v>
      </c>
      <c r="D291" s="98" t="s">
        <v>29</v>
      </c>
      <c r="E291" s="99">
        <v>30.724499999999999</v>
      </c>
      <c r="F291" s="100">
        <v>32.200000000000003</v>
      </c>
      <c r="G291" s="101">
        <f>E291*F291</f>
        <v>989.32890000000009</v>
      </c>
      <c r="H291" s="102">
        <v>1.2999999999996299E-4</v>
      </c>
      <c r="I291" s="103">
        <f>E291*H291</f>
        <v>3.9941849999988628E-3</v>
      </c>
      <c r="J291" s="102">
        <v>0</v>
      </c>
      <c r="K291" s="103">
        <f>E291*J291</f>
        <v>0</v>
      </c>
      <c r="O291" s="94"/>
      <c r="Z291" s="104"/>
      <c r="AA291" s="104">
        <v>1</v>
      </c>
      <c r="AB291" s="104">
        <v>7</v>
      </c>
      <c r="AC291" s="104">
        <v>7</v>
      </c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04"/>
      <c r="BE291" s="104"/>
      <c r="BF291" s="104"/>
      <c r="BG291" s="104"/>
      <c r="BH291" s="104"/>
      <c r="BI291" s="104"/>
      <c r="BJ291" s="104"/>
      <c r="BK291" s="104"/>
      <c r="CA291" s="104">
        <v>1</v>
      </c>
      <c r="CB291" s="104">
        <v>7</v>
      </c>
      <c r="CZ291" s="61">
        <v>2</v>
      </c>
    </row>
    <row r="292" spans="1:104" x14ac:dyDescent="0.2">
      <c r="A292" s="105"/>
      <c r="B292" s="106"/>
      <c r="C292" s="172" t="s">
        <v>44</v>
      </c>
      <c r="D292" s="173"/>
      <c r="E292" s="109">
        <v>0</v>
      </c>
      <c r="F292" s="110"/>
      <c r="G292" s="111"/>
      <c r="H292" s="112"/>
      <c r="I292" s="107"/>
      <c r="K292" s="107"/>
      <c r="M292" s="108" t="s">
        <v>44</v>
      </c>
      <c r="O292" s="94"/>
      <c r="Z292" s="104"/>
      <c r="AA292" s="104"/>
      <c r="AB292" s="104"/>
      <c r="AC292" s="104"/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13" t="str">
        <f t="shared" ref="BD292:BD303" si="12">C291</f>
        <v>Penetrace podkladu protiplísňová 1x</v>
      </c>
      <c r="BE292" s="104"/>
      <c r="BF292" s="104"/>
      <c r="BG292" s="104"/>
      <c r="BH292" s="104"/>
      <c r="BI292" s="104"/>
      <c r="BJ292" s="104"/>
      <c r="BK292" s="104"/>
    </row>
    <row r="293" spans="1:104" x14ac:dyDescent="0.2">
      <c r="A293" s="105"/>
      <c r="B293" s="106"/>
      <c r="C293" s="172" t="s">
        <v>45</v>
      </c>
      <c r="D293" s="173"/>
      <c r="E293" s="109">
        <v>2.4512</v>
      </c>
      <c r="F293" s="110"/>
      <c r="G293" s="111"/>
      <c r="H293" s="112"/>
      <c r="I293" s="107"/>
      <c r="K293" s="107"/>
      <c r="M293" s="108" t="s">
        <v>45</v>
      </c>
      <c r="O293" s="9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13" t="str">
        <f t="shared" si="12"/>
        <v>1.NP:</v>
      </c>
      <c r="BE293" s="104"/>
      <c r="BF293" s="104"/>
      <c r="BG293" s="104"/>
      <c r="BH293" s="104"/>
      <c r="BI293" s="104"/>
      <c r="BJ293" s="104"/>
      <c r="BK293" s="104"/>
    </row>
    <row r="294" spans="1:104" x14ac:dyDescent="0.2">
      <c r="A294" s="105"/>
      <c r="B294" s="106"/>
      <c r="C294" s="172" t="s">
        <v>225</v>
      </c>
      <c r="D294" s="173"/>
      <c r="E294" s="109">
        <v>3.15</v>
      </c>
      <c r="F294" s="110"/>
      <c r="G294" s="111"/>
      <c r="H294" s="112"/>
      <c r="I294" s="107"/>
      <c r="K294" s="107"/>
      <c r="M294" s="108" t="s">
        <v>225</v>
      </c>
      <c r="O294" s="9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13" t="str">
        <f t="shared" si="12"/>
        <v>2,65*(0,625+0,075+0,225)</v>
      </c>
      <c r="BE294" s="104"/>
      <c r="BF294" s="104"/>
      <c r="BG294" s="104"/>
      <c r="BH294" s="104"/>
      <c r="BI294" s="104"/>
      <c r="BJ294" s="104"/>
      <c r="BK294" s="104"/>
    </row>
    <row r="295" spans="1:104" x14ac:dyDescent="0.2">
      <c r="A295" s="105"/>
      <c r="B295" s="106"/>
      <c r="C295" s="172" t="s">
        <v>46</v>
      </c>
      <c r="D295" s="173"/>
      <c r="E295" s="109">
        <v>0</v>
      </c>
      <c r="F295" s="110"/>
      <c r="G295" s="111"/>
      <c r="H295" s="112"/>
      <c r="I295" s="107"/>
      <c r="K295" s="107"/>
      <c r="M295" s="108" t="s">
        <v>46</v>
      </c>
      <c r="O295" s="9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13" t="str">
        <f t="shared" si="12"/>
        <v>0,5*(2*2,65+0,625+2*0,075+0,225)</v>
      </c>
      <c r="BE295" s="104"/>
      <c r="BF295" s="104"/>
      <c r="BG295" s="104"/>
      <c r="BH295" s="104"/>
      <c r="BI295" s="104"/>
      <c r="BJ295" s="104"/>
      <c r="BK295" s="104"/>
    </row>
    <row r="296" spans="1:104" x14ac:dyDescent="0.2">
      <c r="A296" s="105"/>
      <c r="B296" s="106"/>
      <c r="C296" s="172" t="s">
        <v>53</v>
      </c>
      <c r="D296" s="173"/>
      <c r="E296" s="109">
        <v>6.8791000000000002</v>
      </c>
      <c r="F296" s="110"/>
      <c r="G296" s="111"/>
      <c r="H296" s="112"/>
      <c r="I296" s="107"/>
      <c r="K296" s="107"/>
      <c r="M296" s="108" t="s">
        <v>53</v>
      </c>
      <c r="O296" s="94"/>
      <c r="Z296" s="104"/>
      <c r="AA296" s="104"/>
      <c r="AB296" s="104"/>
      <c r="AC296" s="104"/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13" t="str">
        <f t="shared" si="12"/>
        <v>2.NP:</v>
      </c>
      <c r="BE296" s="104"/>
      <c r="BF296" s="104"/>
      <c r="BG296" s="104"/>
      <c r="BH296" s="104"/>
      <c r="BI296" s="104"/>
      <c r="BJ296" s="104"/>
      <c r="BK296" s="104"/>
    </row>
    <row r="297" spans="1:104" x14ac:dyDescent="0.2">
      <c r="A297" s="105"/>
      <c r="B297" s="106"/>
      <c r="C297" s="172" t="s">
        <v>47</v>
      </c>
      <c r="D297" s="173"/>
      <c r="E297" s="109">
        <v>2.3125</v>
      </c>
      <c r="F297" s="110"/>
      <c r="G297" s="111"/>
      <c r="H297" s="112"/>
      <c r="I297" s="107"/>
      <c r="K297" s="107"/>
      <c r="M297" s="108" t="s">
        <v>47</v>
      </c>
      <c r="O297" s="94"/>
      <c r="Z297" s="104"/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04"/>
      <c r="BB297" s="104"/>
      <c r="BC297" s="104"/>
      <c r="BD297" s="113" t="str">
        <f t="shared" si="12"/>
        <v>2,05*3,47-0,625*0,375</v>
      </c>
      <c r="BE297" s="104"/>
      <c r="BF297" s="104"/>
      <c r="BG297" s="104"/>
      <c r="BH297" s="104"/>
      <c r="BI297" s="104"/>
      <c r="BJ297" s="104"/>
      <c r="BK297" s="104"/>
    </row>
    <row r="298" spans="1:104" x14ac:dyDescent="0.2">
      <c r="A298" s="105"/>
      <c r="B298" s="106"/>
      <c r="C298" s="172" t="s">
        <v>48</v>
      </c>
      <c r="D298" s="173"/>
      <c r="E298" s="109">
        <v>0</v>
      </c>
      <c r="F298" s="110"/>
      <c r="G298" s="111"/>
      <c r="H298" s="112"/>
      <c r="I298" s="107"/>
      <c r="K298" s="107"/>
      <c r="M298" s="108" t="s">
        <v>48</v>
      </c>
      <c r="O298" s="94"/>
      <c r="Z298" s="104"/>
      <c r="AA298" s="104"/>
      <c r="AB298" s="104"/>
      <c r="AC298" s="104"/>
      <c r="AD298" s="104"/>
      <c r="AE298" s="104"/>
      <c r="AF298" s="104"/>
      <c r="AG298" s="104"/>
      <c r="AH298" s="104"/>
      <c r="AI298" s="104"/>
      <c r="AJ298" s="104"/>
      <c r="AK298" s="104"/>
      <c r="AL298" s="104"/>
      <c r="AM298" s="104"/>
      <c r="AN298" s="104"/>
      <c r="AO298" s="104"/>
      <c r="AP298" s="104"/>
      <c r="AQ298" s="104"/>
      <c r="AR298" s="104"/>
      <c r="AS298" s="104"/>
      <c r="AT298" s="104"/>
      <c r="AU298" s="104"/>
      <c r="AV298" s="104"/>
      <c r="AW298" s="104"/>
      <c r="AX298" s="104"/>
      <c r="AY298" s="104"/>
      <c r="AZ298" s="104"/>
      <c r="BA298" s="104"/>
      <c r="BB298" s="104"/>
      <c r="BC298" s="104"/>
      <c r="BD298" s="113" t="str">
        <f t="shared" si="12"/>
        <v>2,5*(0,55+0,075+0,3)</v>
      </c>
      <c r="BE298" s="104"/>
      <c r="BF298" s="104"/>
      <c r="BG298" s="104"/>
      <c r="BH298" s="104"/>
      <c r="BI298" s="104"/>
      <c r="BJ298" s="104"/>
      <c r="BK298" s="104"/>
    </row>
    <row r="299" spans="1:104" x14ac:dyDescent="0.2">
      <c r="A299" s="105"/>
      <c r="B299" s="106"/>
      <c r="C299" s="172" t="s">
        <v>53</v>
      </c>
      <c r="D299" s="173"/>
      <c r="E299" s="109">
        <v>6.8791000000000002</v>
      </c>
      <c r="F299" s="110"/>
      <c r="G299" s="111"/>
      <c r="H299" s="112"/>
      <c r="I299" s="107"/>
      <c r="K299" s="107"/>
      <c r="M299" s="108" t="s">
        <v>53</v>
      </c>
      <c r="O299" s="94"/>
      <c r="Z299" s="104"/>
      <c r="AA299" s="104"/>
      <c r="AB299" s="104"/>
      <c r="AC299" s="104"/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13" t="str">
        <f t="shared" si="12"/>
        <v>3.NP:</v>
      </c>
      <c r="BE299" s="104"/>
      <c r="BF299" s="104"/>
      <c r="BG299" s="104"/>
      <c r="BH299" s="104"/>
      <c r="BI299" s="104"/>
      <c r="BJ299" s="104"/>
      <c r="BK299" s="104"/>
    </row>
    <row r="300" spans="1:104" x14ac:dyDescent="0.2">
      <c r="A300" s="105"/>
      <c r="B300" s="106"/>
      <c r="C300" s="172" t="s">
        <v>47</v>
      </c>
      <c r="D300" s="173"/>
      <c r="E300" s="109">
        <v>2.3125</v>
      </c>
      <c r="F300" s="110"/>
      <c r="G300" s="111"/>
      <c r="H300" s="112"/>
      <c r="I300" s="107"/>
      <c r="K300" s="107"/>
      <c r="M300" s="108" t="s">
        <v>47</v>
      </c>
      <c r="O300" s="94"/>
      <c r="Z300" s="104"/>
      <c r="AA300" s="104"/>
      <c r="AB300" s="104"/>
      <c r="AC300" s="104"/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04"/>
      <c r="BB300" s="104"/>
      <c r="BC300" s="104"/>
      <c r="BD300" s="113" t="str">
        <f t="shared" si="12"/>
        <v>2,05*3,47-0,625*0,375</v>
      </c>
      <c r="BE300" s="104"/>
      <c r="BF300" s="104"/>
      <c r="BG300" s="104"/>
      <c r="BH300" s="104"/>
      <c r="BI300" s="104"/>
      <c r="BJ300" s="104"/>
      <c r="BK300" s="104"/>
    </row>
    <row r="301" spans="1:104" x14ac:dyDescent="0.2">
      <c r="A301" s="105"/>
      <c r="B301" s="106"/>
      <c r="C301" s="172" t="s">
        <v>49</v>
      </c>
      <c r="D301" s="173"/>
      <c r="E301" s="109">
        <v>0</v>
      </c>
      <c r="F301" s="110"/>
      <c r="G301" s="111"/>
      <c r="H301" s="112"/>
      <c r="I301" s="107"/>
      <c r="K301" s="107"/>
      <c r="M301" s="108" t="s">
        <v>49</v>
      </c>
      <c r="O301" s="94"/>
      <c r="Z301" s="104"/>
      <c r="AA301" s="104"/>
      <c r="AB301" s="104"/>
      <c r="AC301" s="104"/>
      <c r="AD301" s="104"/>
      <c r="AE301" s="104"/>
      <c r="AF301" s="104"/>
      <c r="AG301" s="104"/>
      <c r="AH301" s="104"/>
      <c r="AI301" s="104"/>
      <c r="AJ301" s="104"/>
      <c r="AK301" s="104"/>
      <c r="AL301" s="104"/>
      <c r="AM301" s="104"/>
      <c r="AN301" s="104"/>
      <c r="AO301" s="104"/>
      <c r="AP301" s="104"/>
      <c r="AQ301" s="104"/>
      <c r="AR301" s="104"/>
      <c r="AS301" s="104"/>
      <c r="AT301" s="104"/>
      <c r="AU301" s="104"/>
      <c r="AV301" s="104"/>
      <c r="AW301" s="104"/>
      <c r="AX301" s="104"/>
      <c r="AY301" s="104"/>
      <c r="AZ301" s="104"/>
      <c r="BA301" s="104"/>
      <c r="BB301" s="104"/>
      <c r="BC301" s="104"/>
      <c r="BD301" s="113" t="str">
        <f t="shared" si="12"/>
        <v>2,5*(0,55+0,075+0,3)</v>
      </c>
      <c r="BE301" s="104"/>
      <c r="BF301" s="104"/>
      <c r="BG301" s="104"/>
      <c r="BH301" s="104"/>
      <c r="BI301" s="104"/>
      <c r="BJ301" s="104"/>
      <c r="BK301" s="104"/>
    </row>
    <row r="302" spans="1:104" x14ac:dyDescent="0.2">
      <c r="A302" s="105"/>
      <c r="B302" s="106"/>
      <c r="C302" s="172" t="s">
        <v>50</v>
      </c>
      <c r="D302" s="173"/>
      <c r="E302" s="109">
        <v>3.6124999999999998</v>
      </c>
      <c r="F302" s="110"/>
      <c r="G302" s="111"/>
      <c r="H302" s="112"/>
      <c r="I302" s="107"/>
      <c r="K302" s="107"/>
      <c r="M302" s="108" t="s">
        <v>50</v>
      </c>
      <c r="O302" s="94"/>
      <c r="Z302" s="104"/>
      <c r="AA302" s="104"/>
      <c r="AB302" s="104"/>
      <c r="AC302" s="104"/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13" t="str">
        <f t="shared" si="12"/>
        <v>4.NP:</v>
      </c>
      <c r="BE302" s="104"/>
      <c r="BF302" s="104"/>
      <c r="BG302" s="104"/>
      <c r="BH302" s="104"/>
      <c r="BI302" s="104"/>
      <c r="BJ302" s="104"/>
      <c r="BK302" s="104"/>
    </row>
    <row r="303" spans="1:104" x14ac:dyDescent="0.2">
      <c r="A303" s="105"/>
      <c r="B303" s="106"/>
      <c r="C303" s="172" t="s">
        <v>226</v>
      </c>
      <c r="D303" s="173"/>
      <c r="E303" s="109">
        <v>3.1274999999999999</v>
      </c>
      <c r="F303" s="110"/>
      <c r="G303" s="111"/>
      <c r="H303" s="112"/>
      <c r="I303" s="107"/>
      <c r="K303" s="107"/>
      <c r="M303" s="108" t="s">
        <v>226</v>
      </c>
      <c r="O303" s="94"/>
      <c r="Z303" s="104"/>
      <c r="AA303" s="104"/>
      <c r="AB303" s="104"/>
      <c r="AC303" s="104"/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04"/>
      <c r="BB303" s="104"/>
      <c r="BC303" s="104"/>
      <c r="BD303" s="113" t="str">
        <f t="shared" si="12"/>
        <v>2,5*(2*0,34+2*0,075+0,615)</v>
      </c>
      <c r="BE303" s="104"/>
      <c r="BF303" s="104"/>
      <c r="BG303" s="104"/>
      <c r="BH303" s="104"/>
      <c r="BI303" s="104"/>
      <c r="BJ303" s="104"/>
      <c r="BK303" s="104"/>
    </row>
    <row r="304" spans="1:104" x14ac:dyDescent="0.2">
      <c r="A304" s="95">
        <v>50</v>
      </c>
      <c r="B304" s="96" t="s">
        <v>227</v>
      </c>
      <c r="C304" s="97" t="s">
        <v>228</v>
      </c>
      <c r="D304" s="98" t="s">
        <v>29</v>
      </c>
      <c r="E304" s="99">
        <v>30.724499999999999</v>
      </c>
      <c r="F304" s="100">
        <v>58.4</v>
      </c>
      <c r="G304" s="101">
        <f>E304*F304</f>
        <v>1794.3108</v>
      </c>
      <c r="H304" s="102">
        <v>1.5000000000009499E-4</v>
      </c>
      <c r="I304" s="103">
        <f>E304*H304</f>
        <v>4.6086750000029182E-3</v>
      </c>
      <c r="J304" s="102">
        <v>0</v>
      </c>
      <c r="K304" s="103">
        <f>E304*J304</f>
        <v>0</v>
      </c>
      <c r="O304" s="94"/>
      <c r="Z304" s="104"/>
      <c r="AA304" s="104">
        <v>1</v>
      </c>
      <c r="AB304" s="104">
        <v>7</v>
      </c>
      <c r="AC304" s="104">
        <v>7</v>
      </c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  <c r="AR304" s="104"/>
      <c r="AS304" s="104"/>
      <c r="AT304" s="104"/>
      <c r="AU304" s="104"/>
      <c r="AV304" s="104"/>
      <c r="AW304" s="104"/>
      <c r="AX304" s="104"/>
      <c r="AY304" s="104"/>
      <c r="AZ304" s="104"/>
      <c r="BA304" s="104"/>
      <c r="BB304" s="104"/>
      <c r="BC304" s="104"/>
      <c r="BD304" s="104"/>
      <c r="BE304" s="104"/>
      <c r="BF304" s="104"/>
      <c r="BG304" s="104"/>
      <c r="BH304" s="104"/>
      <c r="BI304" s="104"/>
      <c r="BJ304" s="104"/>
      <c r="BK304" s="104"/>
      <c r="CA304" s="104">
        <v>1</v>
      </c>
      <c r="CB304" s="104">
        <v>7</v>
      </c>
      <c r="CZ304" s="61">
        <v>2</v>
      </c>
    </row>
    <row r="305" spans="1:104" x14ac:dyDescent="0.2">
      <c r="A305" s="114" t="s">
        <v>30</v>
      </c>
      <c r="B305" s="115" t="s">
        <v>221</v>
      </c>
      <c r="C305" s="116" t="s">
        <v>222</v>
      </c>
      <c r="D305" s="117"/>
      <c r="E305" s="118"/>
      <c r="F305" s="118"/>
      <c r="G305" s="119">
        <f>SUM(G290:G304)</f>
        <v>2783.6397000000002</v>
      </c>
      <c r="H305" s="120"/>
      <c r="I305" s="121">
        <f>SUM(I290:I304)</f>
        <v>8.6028600000017802E-3</v>
      </c>
      <c r="J305" s="122"/>
      <c r="K305" s="121">
        <f>SUM(K290:K304)</f>
        <v>0</v>
      </c>
      <c r="O305" s="94"/>
      <c r="X305" s="123">
        <f>K305</f>
        <v>0</v>
      </c>
      <c r="Y305" s="123">
        <f>I305</f>
        <v>8.6028600000017802E-3</v>
      </c>
      <c r="Z305" s="124">
        <f>G305</f>
        <v>2783.6397000000002</v>
      </c>
      <c r="AA305" s="104"/>
      <c r="AB305" s="104"/>
      <c r="AC305" s="104"/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25"/>
      <c r="BB305" s="125"/>
      <c r="BC305" s="125"/>
      <c r="BD305" s="125"/>
      <c r="BE305" s="125"/>
      <c r="BF305" s="125"/>
      <c r="BG305" s="104"/>
      <c r="BH305" s="104"/>
      <c r="BI305" s="104"/>
      <c r="BJ305" s="104"/>
      <c r="BK305" s="104"/>
    </row>
    <row r="306" spans="1:104" ht="14.25" customHeight="1" x14ac:dyDescent="0.2">
      <c r="A306" s="86" t="s">
        <v>27</v>
      </c>
      <c r="B306" s="87" t="s">
        <v>229</v>
      </c>
      <c r="C306" s="88" t="s">
        <v>230</v>
      </c>
      <c r="D306" s="89"/>
      <c r="E306" s="90"/>
      <c r="F306" s="90"/>
      <c r="G306" s="91"/>
      <c r="H306" s="92"/>
      <c r="I306" s="93"/>
      <c r="J306" s="92"/>
      <c r="K306" s="93"/>
      <c r="O306" s="94"/>
    </row>
    <row r="307" spans="1:104" x14ac:dyDescent="0.2">
      <c r="A307" s="95">
        <v>51</v>
      </c>
      <c r="B307" s="96" t="s">
        <v>231</v>
      </c>
      <c r="C307" s="97" t="s">
        <v>232</v>
      </c>
      <c r="D307" s="98" t="s">
        <v>100</v>
      </c>
      <c r="E307" s="99">
        <v>2</v>
      </c>
      <c r="F307" s="100">
        <v>139.4</v>
      </c>
      <c r="G307" s="101">
        <f>E307*F307</f>
        <v>278.8</v>
      </c>
      <c r="H307" s="102">
        <v>8.9999999999967905E-4</v>
      </c>
      <c r="I307" s="103">
        <f>E307*H307</f>
        <v>1.7999999999993581E-3</v>
      </c>
      <c r="J307" s="102"/>
      <c r="K307" s="103">
        <f>E307*J307</f>
        <v>0</v>
      </c>
      <c r="O307" s="94"/>
      <c r="Z307" s="104"/>
      <c r="AA307" s="104">
        <v>12</v>
      </c>
      <c r="AB307" s="104">
        <v>0</v>
      </c>
      <c r="AC307" s="104">
        <v>527</v>
      </c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04"/>
      <c r="BB307" s="104"/>
      <c r="BC307" s="104"/>
      <c r="BD307" s="104"/>
      <c r="BE307" s="104"/>
      <c r="BF307" s="104"/>
      <c r="BG307" s="104"/>
      <c r="BH307" s="104"/>
      <c r="BI307" s="104"/>
      <c r="BJ307" s="104"/>
      <c r="BK307" s="104"/>
      <c r="CA307" s="104">
        <v>12</v>
      </c>
      <c r="CB307" s="104">
        <v>0</v>
      </c>
      <c r="CZ307" s="61">
        <v>2</v>
      </c>
    </row>
    <row r="308" spans="1:104" x14ac:dyDescent="0.2">
      <c r="A308" s="105"/>
      <c r="B308" s="106"/>
      <c r="C308" s="172" t="s">
        <v>46</v>
      </c>
      <c r="D308" s="173"/>
      <c r="E308" s="109">
        <v>0</v>
      </c>
      <c r="F308" s="110"/>
      <c r="G308" s="111"/>
      <c r="H308" s="112"/>
      <c r="I308" s="107"/>
      <c r="K308" s="107"/>
      <c r="M308" s="108" t="s">
        <v>46</v>
      </c>
      <c r="O308" s="94"/>
      <c r="Z308" s="104"/>
      <c r="AA308" s="104"/>
      <c r="AB308" s="104"/>
      <c r="AC308" s="104"/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04"/>
      <c r="AN308" s="104"/>
      <c r="AO308" s="104"/>
      <c r="AP308" s="104"/>
      <c r="AQ308" s="104"/>
      <c r="AR308" s="104"/>
      <c r="AS308" s="104"/>
      <c r="AT308" s="104"/>
      <c r="AU308" s="104"/>
      <c r="AV308" s="104"/>
      <c r="AW308" s="104"/>
      <c r="AX308" s="104"/>
      <c r="AY308" s="104"/>
      <c r="AZ308" s="104"/>
      <c r="BA308" s="104"/>
      <c r="BB308" s="104"/>
      <c r="BC308" s="104"/>
      <c r="BD308" s="113" t="str">
        <f>C307</f>
        <v>Věšák na ručníky</v>
      </c>
      <c r="BE308" s="104"/>
      <c r="BF308" s="104"/>
      <c r="BG308" s="104"/>
      <c r="BH308" s="104"/>
      <c r="BI308" s="104"/>
      <c r="BJ308" s="104"/>
      <c r="BK308" s="104"/>
    </row>
    <row r="309" spans="1:104" x14ac:dyDescent="0.2">
      <c r="A309" s="105"/>
      <c r="B309" s="106"/>
      <c r="C309" s="172" t="s">
        <v>28</v>
      </c>
      <c r="D309" s="173"/>
      <c r="E309" s="109">
        <v>1</v>
      </c>
      <c r="F309" s="110"/>
      <c r="G309" s="111"/>
      <c r="H309" s="112"/>
      <c r="I309" s="107"/>
      <c r="K309" s="107"/>
      <c r="M309" s="108">
        <v>1</v>
      </c>
      <c r="O309" s="94"/>
      <c r="Z309" s="104"/>
      <c r="AA309" s="104"/>
      <c r="AB309" s="104"/>
      <c r="AC309" s="104"/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04"/>
      <c r="AN309" s="104"/>
      <c r="AO309" s="104"/>
      <c r="AP309" s="104"/>
      <c r="AQ309" s="104"/>
      <c r="AR309" s="104"/>
      <c r="AS309" s="104"/>
      <c r="AT309" s="104"/>
      <c r="AU309" s="104"/>
      <c r="AV309" s="104"/>
      <c r="AW309" s="104"/>
      <c r="AX309" s="104"/>
      <c r="AY309" s="104"/>
      <c r="AZ309" s="104"/>
      <c r="BA309" s="104"/>
      <c r="BB309" s="104"/>
      <c r="BC309" s="104"/>
      <c r="BD309" s="113" t="str">
        <f>C308</f>
        <v>2.NP:</v>
      </c>
      <c r="BE309" s="104"/>
      <c r="BF309" s="104"/>
      <c r="BG309" s="104"/>
      <c r="BH309" s="104"/>
      <c r="BI309" s="104"/>
      <c r="BJ309" s="104"/>
      <c r="BK309" s="104"/>
    </row>
    <row r="310" spans="1:104" x14ac:dyDescent="0.2">
      <c r="A310" s="105"/>
      <c r="B310" s="106"/>
      <c r="C310" s="172" t="s">
        <v>48</v>
      </c>
      <c r="D310" s="173"/>
      <c r="E310" s="109">
        <v>0</v>
      </c>
      <c r="F310" s="110"/>
      <c r="G310" s="111"/>
      <c r="H310" s="112"/>
      <c r="I310" s="107"/>
      <c r="K310" s="107"/>
      <c r="M310" s="108" t="s">
        <v>48</v>
      </c>
      <c r="O310" s="94"/>
      <c r="Z310" s="104"/>
      <c r="AA310" s="104"/>
      <c r="AB310" s="104"/>
      <c r="AC310" s="104"/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04"/>
      <c r="AN310" s="104"/>
      <c r="AO310" s="104"/>
      <c r="AP310" s="104"/>
      <c r="AQ310" s="104"/>
      <c r="AR310" s="104"/>
      <c r="AS310" s="104"/>
      <c r="AT310" s="104"/>
      <c r="AU310" s="104"/>
      <c r="AV310" s="104"/>
      <c r="AW310" s="104"/>
      <c r="AX310" s="104"/>
      <c r="AY310" s="104"/>
      <c r="AZ310" s="104"/>
      <c r="BA310" s="104"/>
      <c r="BB310" s="104"/>
      <c r="BC310" s="104"/>
      <c r="BD310" s="113" t="str">
        <f>C309</f>
        <v>1</v>
      </c>
      <c r="BE310" s="104"/>
      <c r="BF310" s="104"/>
      <c r="BG310" s="104"/>
      <c r="BH310" s="104"/>
      <c r="BI310" s="104"/>
      <c r="BJ310" s="104"/>
      <c r="BK310" s="104"/>
    </row>
    <row r="311" spans="1:104" x14ac:dyDescent="0.2">
      <c r="A311" s="105"/>
      <c r="B311" s="106"/>
      <c r="C311" s="172" t="s">
        <v>28</v>
      </c>
      <c r="D311" s="173"/>
      <c r="E311" s="109">
        <v>1</v>
      </c>
      <c r="F311" s="110"/>
      <c r="G311" s="111"/>
      <c r="H311" s="112"/>
      <c r="I311" s="107"/>
      <c r="K311" s="107"/>
      <c r="M311" s="108">
        <v>1</v>
      </c>
      <c r="O311" s="94"/>
      <c r="Z311" s="104"/>
      <c r="AA311" s="104"/>
      <c r="AB311" s="104"/>
      <c r="AC311" s="104"/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04"/>
      <c r="AN311" s="104"/>
      <c r="AO311" s="104"/>
      <c r="AP311" s="104"/>
      <c r="AQ311" s="104"/>
      <c r="AR311" s="104"/>
      <c r="AS311" s="104"/>
      <c r="AT311" s="104"/>
      <c r="AU311" s="104"/>
      <c r="AV311" s="104"/>
      <c r="AW311" s="104"/>
      <c r="AX311" s="104"/>
      <c r="AY311" s="104"/>
      <c r="AZ311" s="104"/>
      <c r="BA311" s="104"/>
      <c r="BB311" s="104"/>
      <c r="BC311" s="104"/>
      <c r="BD311" s="113" t="str">
        <f>C310</f>
        <v>3.NP:</v>
      </c>
      <c r="BE311" s="104"/>
      <c r="BF311" s="104"/>
      <c r="BG311" s="104"/>
      <c r="BH311" s="104"/>
      <c r="BI311" s="104"/>
      <c r="BJ311" s="104"/>
      <c r="BK311" s="104"/>
    </row>
    <row r="312" spans="1:104" x14ac:dyDescent="0.2">
      <c r="A312" s="95">
        <v>52</v>
      </c>
      <c r="B312" s="96" t="s">
        <v>233</v>
      </c>
      <c r="C312" s="97" t="s">
        <v>234</v>
      </c>
      <c r="D312" s="98" t="s">
        <v>100</v>
      </c>
      <c r="E312" s="99">
        <v>2</v>
      </c>
      <c r="F312" s="100">
        <v>2034</v>
      </c>
      <c r="G312" s="101">
        <f>E312*F312</f>
        <v>4068</v>
      </c>
      <c r="H312" s="102">
        <v>1.00000000000051E-2</v>
      </c>
      <c r="I312" s="103">
        <f>E312*H312</f>
        <v>2.0000000000010201E-2</v>
      </c>
      <c r="J312" s="102"/>
      <c r="K312" s="103">
        <f>E312*J312</f>
        <v>0</v>
      </c>
      <c r="O312" s="94"/>
      <c r="Z312" s="104"/>
      <c r="AA312" s="104">
        <v>12</v>
      </c>
      <c r="AB312" s="104">
        <v>0</v>
      </c>
      <c r="AC312" s="104">
        <v>526</v>
      </c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04"/>
      <c r="AN312" s="104"/>
      <c r="AO312" s="104"/>
      <c r="AP312" s="104"/>
      <c r="AQ312" s="104"/>
      <c r="AR312" s="104"/>
      <c r="AS312" s="104"/>
      <c r="AT312" s="104"/>
      <c r="AU312" s="104"/>
      <c r="AV312" s="104"/>
      <c r="AW312" s="104"/>
      <c r="AX312" s="104"/>
      <c r="AY312" s="104"/>
      <c r="AZ312" s="104"/>
      <c r="BA312" s="104"/>
      <c r="BB312" s="104"/>
      <c r="BC312" s="104"/>
      <c r="BD312" s="104"/>
      <c r="BE312" s="104"/>
      <c r="BF312" s="104"/>
      <c r="BG312" s="104"/>
      <c r="BH312" s="104"/>
      <c r="BI312" s="104"/>
      <c r="BJ312" s="104"/>
      <c r="BK312" s="104"/>
      <c r="CA312" s="104">
        <v>12</v>
      </c>
      <c r="CB312" s="104">
        <v>0</v>
      </c>
      <c r="CZ312" s="61">
        <v>2</v>
      </c>
    </row>
    <row r="313" spans="1:104" x14ac:dyDescent="0.2">
      <c r="A313" s="105"/>
      <c r="B313" s="106"/>
      <c r="C313" s="172" t="s">
        <v>46</v>
      </c>
      <c r="D313" s="173"/>
      <c r="E313" s="109">
        <v>0</v>
      </c>
      <c r="F313" s="110"/>
      <c r="G313" s="111"/>
      <c r="H313" s="112"/>
      <c r="I313" s="107"/>
      <c r="K313" s="107"/>
      <c r="M313" s="108" t="s">
        <v>46</v>
      </c>
      <c r="O313" s="94"/>
      <c r="Z313" s="104"/>
      <c r="AA313" s="104"/>
      <c r="AB313" s="104"/>
      <c r="AC313" s="104"/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04"/>
      <c r="AN313" s="104"/>
      <c r="AO313" s="104"/>
      <c r="AP313" s="104"/>
      <c r="AQ313" s="104"/>
      <c r="AR313" s="104"/>
      <c r="AS313" s="104"/>
      <c r="AT313" s="104"/>
      <c r="AU313" s="104"/>
      <c r="AV313" s="104"/>
      <c r="AW313" s="104"/>
      <c r="AX313" s="104"/>
      <c r="AY313" s="104"/>
      <c r="AZ313" s="104"/>
      <c r="BA313" s="104"/>
      <c r="BB313" s="104"/>
      <c r="BC313" s="104"/>
      <c r="BD313" s="113" t="str">
        <f>C312</f>
        <v>Zrcadlo bílý lesk sklopné</v>
      </c>
      <c r="BE313" s="104"/>
      <c r="BF313" s="104"/>
      <c r="BG313" s="104"/>
      <c r="BH313" s="104"/>
      <c r="BI313" s="104"/>
      <c r="BJ313" s="104"/>
      <c r="BK313" s="104"/>
    </row>
    <row r="314" spans="1:104" x14ac:dyDescent="0.2">
      <c r="A314" s="105"/>
      <c r="B314" s="106"/>
      <c r="C314" s="172" t="s">
        <v>28</v>
      </c>
      <c r="D314" s="173"/>
      <c r="E314" s="109">
        <v>1</v>
      </c>
      <c r="F314" s="110"/>
      <c r="G314" s="111"/>
      <c r="H314" s="112"/>
      <c r="I314" s="107"/>
      <c r="K314" s="107"/>
      <c r="M314" s="108">
        <v>1</v>
      </c>
      <c r="O314" s="94"/>
      <c r="Z314" s="104"/>
      <c r="AA314" s="104"/>
      <c r="AB314" s="104"/>
      <c r="AC314" s="104"/>
      <c r="AD314" s="104"/>
      <c r="AE314" s="104"/>
      <c r="AF314" s="104"/>
      <c r="AG314" s="104"/>
      <c r="AH314" s="104"/>
      <c r="AI314" s="104"/>
      <c r="AJ314" s="104"/>
      <c r="AK314" s="104"/>
      <c r="AL314" s="104"/>
      <c r="AM314" s="104"/>
      <c r="AN314" s="104"/>
      <c r="AO314" s="104"/>
      <c r="AP314" s="104"/>
      <c r="AQ314" s="104"/>
      <c r="AR314" s="104"/>
      <c r="AS314" s="104"/>
      <c r="AT314" s="104"/>
      <c r="AU314" s="104"/>
      <c r="AV314" s="104"/>
      <c r="AW314" s="104"/>
      <c r="AX314" s="104"/>
      <c r="AY314" s="104"/>
      <c r="AZ314" s="104"/>
      <c r="BA314" s="104"/>
      <c r="BB314" s="104"/>
      <c r="BC314" s="104"/>
      <c r="BD314" s="113" t="str">
        <f>C313</f>
        <v>2.NP:</v>
      </c>
      <c r="BE314" s="104"/>
      <c r="BF314" s="104"/>
      <c r="BG314" s="104"/>
      <c r="BH314" s="104"/>
      <c r="BI314" s="104"/>
      <c r="BJ314" s="104"/>
      <c r="BK314" s="104"/>
    </row>
    <row r="315" spans="1:104" x14ac:dyDescent="0.2">
      <c r="A315" s="105"/>
      <c r="B315" s="106"/>
      <c r="C315" s="172" t="s">
        <v>48</v>
      </c>
      <c r="D315" s="173"/>
      <c r="E315" s="109">
        <v>0</v>
      </c>
      <c r="F315" s="110"/>
      <c r="G315" s="111"/>
      <c r="H315" s="112"/>
      <c r="I315" s="107"/>
      <c r="K315" s="107"/>
      <c r="M315" s="108" t="s">
        <v>48</v>
      </c>
      <c r="O315" s="94"/>
      <c r="Z315" s="104"/>
      <c r="AA315" s="104"/>
      <c r="AB315" s="104"/>
      <c r="AC315" s="104"/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04"/>
      <c r="AN315" s="104"/>
      <c r="AO315" s="104"/>
      <c r="AP315" s="104"/>
      <c r="AQ315" s="104"/>
      <c r="AR315" s="104"/>
      <c r="AS315" s="104"/>
      <c r="AT315" s="104"/>
      <c r="AU315" s="104"/>
      <c r="AV315" s="104"/>
      <c r="AW315" s="104"/>
      <c r="AX315" s="104"/>
      <c r="AY315" s="104"/>
      <c r="AZ315" s="104"/>
      <c r="BA315" s="104"/>
      <c r="BB315" s="104"/>
      <c r="BC315" s="104"/>
      <c r="BD315" s="113" t="str">
        <f>C314</f>
        <v>1</v>
      </c>
      <c r="BE315" s="104"/>
      <c r="BF315" s="104"/>
      <c r="BG315" s="104"/>
      <c r="BH315" s="104"/>
      <c r="BI315" s="104"/>
      <c r="BJ315" s="104"/>
      <c r="BK315" s="104"/>
    </row>
    <row r="316" spans="1:104" x14ac:dyDescent="0.2">
      <c r="A316" s="105"/>
      <c r="B316" s="106"/>
      <c r="C316" s="172" t="s">
        <v>28</v>
      </c>
      <c r="D316" s="173"/>
      <c r="E316" s="109">
        <v>1</v>
      </c>
      <c r="F316" s="110"/>
      <c r="G316" s="111"/>
      <c r="H316" s="112"/>
      <c r="I316" s="107"/>
      <c r="K316" s="107"/>
      <c r="M316" s="108">
        <v>1</v>
      </c>
      <c r="O316" s="94"/>
      <c r="Z316" s="104"/>
      <c r="AA316" s="104"/>
      <c r="AB316" s="104"/>
      <c r="AC316" s="104"/>
      <c r="AD316" s="104"/>
      <c r="AE316" s="104"/>
      <c r="AF316" s="104"/>
      <c r="AG316" s="104"/>
      <c r="AH316" s="104"/>
      <c r="AI316" s="104"/>
      <c r="AJ316" s="104"/>
      <c r="AK316" s="104"/>
      <c r="AL316" s="104"/>
      <c r="AM316" s="104"/>
      <c r="AN316" s="104"/>
      <c r="AO316" s="104"/>
      <c r="AP316" s="104"/>
      <c r="AQ316" s="104"/>
      <c r="AR316" s="104"/>
      <c r="AS316" s="104"/>
      <c r="AT316" s="104"/>
      <c r="AU316" s="104"/>
      <c r="AV316" s="104"/>
      <c r="AW316" s="104"/>
      <c r="AX316" s="104"/>
      <c r="AY316" s="104"/>
      <c r="AZ316" s="104"/>
      <c r="BA316" s="104"/>
      <c r="BB316" s="104"/>
      <c r="BC316" s="104"/>
      <c r="BD316" s="113" t="str">
        <f>C315</f>
        <v>3.NP:</v>
      </c>
      <c r="BE316" s="104"/>
      <c r="BF316" s="104"/>
      <c r="BG316" s="104"/>
      <c r="BH316" s="104"/>
      <c r="BI316" s="104"/>
      <c r="BJ316" s="104"/>
      <c r="BK316" s="104"/>
    </row>
    <row r="317" spans="1:104" x14ac:dyDescent="0.2">
      <c r="A317" s="95">
        <v>53</v>
      </c>
      <c r="B317" s="96" t="s">
        <v>235</v>
      </c>
      <c r="C317" s="97" t="s">
        <v>236</v>
      </c>
      <c r="D317" s="98" t="s">
        <v>237</v>
      </c>
      <c r="E317" s="99">
        <v>2</v>
      </c>
      <c r="F317" s="100">
        <v>1500</v>
      </c>
      <c r="G317" s="101">
        <f>E317*F317</f>
        <v>3000</v>
      </c>
      <c r="H317" s="102">
        <v>0</v>
      </c>
      <c r="I317" s="103">
        <f>E317*H317</f>
        <v>0</v>
      </c>
      <c r="J317" s="102"/>
      <c r="K317" s="103">
        <f>E317*J317</f>
        <v>0</v>
      </c>
      <c r="O317" s="94"/>
      <c r="Z317" s="104"/>
      <c r="AA317" s="104">
        <v>12</v>
      </c>
      <c r="AB317" s="104">
        <v>0</v>
      </c>
      <c r="AC317" s="104">
        <v>529</v>
      </c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04"/>
      <c r="AN317" s="104"/>
      <c r="AO317" s="104"/>
      <c r="AP317" s="104"/>
      <c r="AQ317" s="104"/>
      <c r="AR317" s="104"/>
      <c r="AS317" s="104"/>
      <c r="AT317" s="104"/>
      <c r="AU317" s="104"/>
      <c r="AV317" s="104"/>
      <c r="AW317" s="104"/>
      <c r="AX317" s="104"/>
      <c r="AY317" s="104"/>
      <c r="AZ317" s="104"/>
      <c r="BA317" s="104"/>
      <c r="BB317" s="104"/>
      <c r="BC317" s="104"/>
      <c r="BD317" s="104"/>
      <c r="BE317" s="104"/>
      <c r="BF317" s="104"/>
      <c r="BG317" s="104"/>
      <c r="BH317" s="104"/>
      <c r="BI317" s="104"/>
      <c r="BJ317" s="104"/>
      <c r="BK317" s="104"/>
      <c r="CA317" s="104">
        <v>12</v>
      </c>
      <c r="CB317" s="104">
        <v>0</v>
      </c>
      <c r="CZ317" s="61">
        <v>2</v>
      </c>
    </row>
    <row r="318" spans="1:104" x14ac:dyDescent="0.2">
      <c r="A318" s="105"/>
      <c r="B318" s="106"/>
      <c r="C318" s="172" t="s">
        <v>46</v>
      </c>
      <c r="D318" s="173"/>
      <c r="E318" s="109">
        <v>0</v>
      </c>
      <c r="F318" s="110"/>
      <c r="G318" s="111"/>
      <c r="H318" s="112"/>
      <c r="I318" s="107"/>
      <c r="K318" s="107"/>
      <c r="M318" s="108" t="s">
        <v>46</v>
      </c>
      <c r="O318" s="94"/>
      <c r="Z318" s="104"/>
      <c r="AA318" s="104"/>
      <c r="AB318" s="104"/>
      <c r="AC318" s="104"/>
      <c r="AD318" s="104"/>
      <c r="AE318" s="104"/>
      <c r="AF318" s="104"/>
      <c r="AG318" s="104"/>
      <c r="AH318" s="104"/>
      <c r="AI318" s="104"/>
      <c r="AJ318" s="104"/>
      <c r="AK318" s="104"/>
      <c r="AL318" s="104"/>
      <c r="AM318" s="104"/>
      <c r="AN318" s="104"/>
      <c r="AO318" s="104"/>
      <c r="AP318" s="104"/>
      <c r="AQ318" s="104"/>
      <c r="AR318" s="104"/>
      <c r="AS318" s="104"/>
      <c r="AT318" s="104"/>
      <c r="AU318" s="104"/>
      <c r="AV318" s="104"/>
      <c r="AW318" s="104"/>
      <c r="AX318" s="104"/>
      <c r="AY318" s="104"/>
      <c r="AZ318" s="104"/>
      <c r="BA318" s="104"/>
      <c r="BB318" s="104"/>
      <c r="BC318" s="104"/>
      <c r="BD318" s="113" t="str">
        <f>C317</f>
        <v>Koupelnový regál</v>
      </c>
      <c r="BE318" s="104"/>
      <c r="BF318" s="104"/>
      <c r="BG318" s="104"/>
      <c r="BH318" s="104"/>
      <c r="BI318" s="104"/>
      <c r="BJ318" s="104"/>
      <c r="BK318" s="104"/>
    </row>
    <row r="319" spans="1:104" x14ac:dyDescent="0.2">
      <c r="A319" s="105"/>
      <c r="B319" s="106"/>
      <c r="C319" s="172" t="s">
        <v>28</v>
      </c>
      <c r="D319" s="173"/>
      <c r="E319" s="109">
        <v>1</v>
      </c>
      <c r="F319" s="110"/>
      <c r="G319" s="111"/>
      <c r="H319" s="112"/>
      <c r="I319" s="107"/>
      <c r="K319" s="107"/>
      <c r="M319" s="108">
        <v>1</v>
      </c>
      <c r="O319" s="94"/>
      <c r="Z319" s="104"/>
      <c r="AA319" s="104"/>
      <c r="AB319" s="104"/>
      <c r="AC319" s="104"/>
      <c r="AD319" s="104"/>
      <c r="AE319" s="104"/>
      <c r="AF319" s="104"/>
      <c r="AG319" s="104"/>
      <c r="AH319" s="104"/>
      <c r="AI319" s="104"/>
      <c r="AJ319" s="104"/>
      <c r="AK319" s="104"/>
      <c r="AL319" s="104"/>
      <c r="AM319" s="104"/>
      <c r="AN319" s="104"/>
      <c r="AO319" s="104"/>
      <c r="AP319" s="104"/>
      <c r="AQ319" s="104"/>
      <c r="AR319" s="104"/>
      <c r="AS319" s="104"/>
      <c r="AT319" s="104"/>
      <c r="AU319" s="104"/>
      <c r="AV319" s="104"/>
      <c r="AW319" s="104"/>
      <c r="AX319" s="104"/>
      <c r="AY319" s="104"/>
      <c r="AZ319" s="104"/>
      <c r="BA319" s="104"/>
      <c r="BB319" s="104"/>
      <c r="BC319" s="104"/>
      <c r="BD319" s="113" t="str">
        <f>C318</f>
        <v>2.NP:</v>
      </c>
      <c r="BE319" s="104"/>
      <c r="BF319" s="104"/>
      <c r="BG319" s="104"/>
      <c r="BH319" s="104"/>
      <c r="BI319" s="104"/>
      <c r="BJ319" s="104"/>
      <c r="BK319" s="104"/>
    </row>
    <row r="320" spans="1:104" x14ac:dyDescent="0.2">
      <c r="A320" s="105"/>
      <c r="B320" s="106"/>
      <c r="C320" s="172" t="s">
        <v>48</v>
      </c>
      <c r="D320" s="173"/>
      <c r="E320" s="109">
        <v>0</v>
      </c>
      <c r="F320" s="110"/>
      <c r="G320" s="111"/>
      <c r="H320" s="112"/>
      <c r="I320" s="107"/>
      <c r="K320" s="107"/>
      <c r="M320" s="108" t="s">
        <v>48</v>
      </c>
      <c r="O320" s="94"/>
      <c r="Z320" s="104"/>
      <c r="AA320" s="104"/>
      <c r="AB320" s="104"/>
      <c r="AC320" s="104"/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04"/>
      <c r="AN320" s="104"/>
      <c r="AO320" s="104"/>
      <c r="AP320" s="104"/>
      <c r="AQ320" s="104"/>
      <c r="AR320" s="104"/>
      <c r="AS320" s="104"/>
      <c r="AT320" s="104"/>
      <c r="AU320" s="104"/>
      <c r="AV320" s="104"/>
      <c r="AW320" s="104"/>
      <c r="AX320" s="104"/>
      <c r="AY320" s="104"/>
      <c r="AZ320" s="104"/>
      <c r="BA320" s="104"/>
      <c r="BB320" s="104"/>
      <c r="BC320" s="104"/>
      <c r="BD320" s="113" t="str">
        <f>C319</f>
        <v>1</v>
      </c>
      <c r="BE320" s="104"/>
      <c r="BF320" s="104"/>
      <c r="BG320" s="104"/>
      <c r="BH320" s="104"/>
      <c r="BI320" s="104"/>
      <c r="BJ320" s="104"/>
      <c r="BK320" s="104"/>
    </row>
    <row r="321" spans="1:104" x14ac:dyDescent="0.2">
      <c r="A321" s="105"/>
      <c r="B321" s="106"/>
      <c r="C321" s="172" t="s">
        <v>28</v>
      </c>
      <c r="D321" s="173"/>
      <c r="E321" s="109">
        <v>1</v>
      </c>
      <c r="F321" s="110"/>
      <c r="G321" s="111"/>
      <c r="H321" s="112"/>
      <c r="I321" s="107"/>
      <c r="K321" s="107"/>
      <c r="M321" s="108">
        <v>1</v>
      </c>
      <c r="O321" s="94"/>
      <c r="Z321" s="104"/>
      <c r="AA321" s="104"/>
      <c r="AB321" s="104"/>
      <c r="AC321" s="104"/>
      <c r="AD321" s="104"/>
      <c r="AE321" s="104"/>
      <c r="AF321" s="104"/>
      <c r="AG321" s="104"/>
      <c r="AH321" s="104"/>
      <c r="AI321" s="104"/>
      <c r="AJ321" s="104"/>
      <c r="AK321" s="104"/>
      <c r="AL321" s="104"/>
      <c r="AM321" s="104"/>
      <c r="AN321" s="104"/>
      <c r="AO321" s="104"/>
      <c r="AP321" s="104"/>
      <c r="AQ321" s="104"/>
      <c r="AR321" s="104"/>
      <c r="AS321" s="104"/>
      <c r="AT321" s="104"/>
      <c r="AU321" s="104"/>
      <c r="AV321" s="104"/>
      <c r="AW321" s="104"/>
      <c r="AX321" s="104"/>
      <c r="AY321" s="104"/>
      <c r="AZ321" s="104"/>
      <c r="BA321" s="104"/>
      <c r="BB321" s="104"/>
      <c r="BC321" s="104"/>
      <c r="BD321" s="113" t="str">
        <f>C320</f>
        <v>3.NP:</v>
      </c>
      <c r="BE321" s="104"/>
      <c r="BF321" s="104"/>
      <c r="BG321" s="104"/>
      <c r="BH321" s="104"/>
      <c r="BI321" s="104"/>
      <c r="BJ321" s="104"/>
      <c r="BK321" s="104"/>
    </row>
    <row r="322" spans="1:104" x14ac:dyDescent="0.2">
      <c r="A322" s="114" t="s">
        <v>30</v>
      </c>
      <c r="B322" s="115" t="s">
        <v>229</v>
      </c>
      <c r="C322" s="116" t="s">
        <v>230</v>
      </c>
      <c r="D322" s="117"/>
      <c r="E322" s="118"/>
      <c r="F322" s="118"/>
      <c r="G322" s="119">
        <f>SUM(G306:G321)</f>
        <v>7346.8</v>
      </c>
      <c r="H322" s="120"/>
      <c r="I322" s="121">
        <f>SUM(I306:I321)</f>
        <v>2.1800000000009558E-2</v>
      </c>
      <c r="J322" s="122"/>
      <c r="K322" s="121">
        <f>SUM(K306:K321)</f>
        <v>0</v>
      </c>
      <c r="O322" s="94"/>
      <c r="X322" s="123">
        <f>K322</f>
        <v>0</v>
      </c>
      <c r="Y322" s="123">
        <f>I322</f>
        <v>2.1800000000009558E-2</v>
      </c>
      <c r="Z322" s="124">
        <f>G322</f>
        <v>7346.8</v>
      </c>
      <c r="AA322" s="104"/>
      <c r="AB322" s="104"/>
      <c r="AC322" s="104"/>
      <c r="AD322" s="104"/>
      <c r="AE322" s="104"/>
      <c r="AF322" s="104"/>
      <c r="AG322" s="104"/>
      <c r="AH322" s="104"/>
      <c r="AI322" s="104"/>
      <c r="AJ322" s="104"/>
      <c r="AK322" s="104"/>
      <c r="AL322" s="104"/>
      <c r="AM322" s="104"/>
      <c r="AN322" s="104"/>
      <c r="AO322" s="104"/>
      <c r="AP322" s="104"/>
      <c r="AQ322" s="104"/>
      <c r="AR322" s="104"/>
      <c r="AS322" s="104"/>
      <c r="AT322" s="104"/>
      <c r="AU322" s="104"/>
      <c r="AV322" s="104"/>
      <c r="AW322" s="104"/>
      <c r="AX322" s="104"/>
      <c r="AY322" s="104"/>
      <c r="AZ322" s="104"/>
      <c r="BA322" s="125"/>
      <c r="BB322" s="125"/>
      <c r="BC322" s="125"/>
      <c r="BD322" s="125"/>
      <c r="BE322" s="125"/>
      <c r="BF322" s="125"/>
      <c r="BG322" s="104"/>
      <c r="BH322" s="104"/>
      <c r="BI322" s="104"/>
      <c r="BJ322" s="104"/>
      <c r="BK322" s="104"/>
    </row>
    <row r="323" spans="1:104" ht="14.25" customHeight="1" x14ac:dyDescent="0.2">
      <c r="A323" s="86" t="s">
        <v>27</v>
      </c>
      <c r="B323" s="87" t="s">
        <v>238</v>
      </c>
      <c r="C323" s="88" t="s">
        <v>239</v>
      </c>
      <c r="D323" s="89"/>
      <c r="E323" s="90"/>
      <c r="F323" s="90"/>
      <c r="G323" s="91"/>
      <c r="H323" s="92"/>
      <c r="I323" s="93"/>
      <c r="J323" s="92"/>
      <c r="K323" s="93"/>
      <c r="O323" s="94"/>
    </row>
    <row r="324" spans="1:104" x14ac:dyDescent="0.2">
      <c r="A324" s="95">
        <v>54</v>
      </c>
      <c r="B324" s="96" t="s">
        <v>240</v>
      </c>
      <c r="C324" s="97" t="s">
        <v>241</v>
      </c>
      <c r="D324" s="98" t="s">
        <v>146</v>
      </c>
      <c r="E324" s="99">
        <v>6.5232257500002504</v>
      </c>
      <c r="F324" s="100">
        <v>762</v>
      </c>
      <c r="G324" s="101">
        <f t="shared" ref="G324:G331" si="13">E324*F324</f>
        <v>4970.6980215001904</v>
      </c>
      <c r="H324" s="102">
        <v>0</v>
      </c>
      <c r="I324" s="103">
        <f t="shared" ref="I324:I331" si="14">E324*H324</f>
        <v>0</v>
      </c>
      <c r="J324" s="102"/>
      <c r="K324" s="103">
        <f t="shared" ref="K324:K331" si="15">E324*J324</f>
        <v>0</v>
      </c>
      <c r="O324" s="94"/>
      <c r="Z324" s="104"/>
      <c r="AA324" s="104">
        <v>8</v>
      </c>
      <c r="AB324" s="104">
        <v>0</v>
      </c>
      <c r="AC324" s="104">
        <v>3</v>
      </c>
      <c r="AD324" s="104"/>
      <c r="AE324" s="104"/>
      <c r="AF324" s="104"/>
      <c r="AG324" s="104"/>
      <c r="AH324" s="104"/>
      <c r="AI324" s="104"/>
      <c r="AJ324" s="104"/>
      <c r="AK324" s="104"/>
      <c r="AL324" s="104"/>
      <c r="AM324" s="104"/>
      <c r="AN324" s="104"/>
      <c r="AO324" s="104"/>
      <c r="AP324" s="104"/>
      <c r="AQ324" s="104"/>
      <c r="AR324" s="104"/>
      <c r="AS324" s="104"/>
      <c r="AT324" s="104"/>
      <c r="AU324" s="104"/>
      <c r="AV324" s="104"/>
      <c r="AW324" s="104"/>
      <c r="AX324" s="104"/>
      <c r="AY324" s="104"/>
      <c r="AZ324" s="104"/>
      <c r="BA324" s="104"/>
      <c r="BB324" s="104"/>
      <c r="BC324" s="104"/>
      <c r="BD324" s="104"/>
      <c r="BE324" s="104"/>
      <c r="BF324" s="104"/>
      <c r="BG324" s="104"/>
      <c r="BH324" s="104"/>
      <c r="BI324" s="104"/>
      <c r="BJ324" s="104"/>
      <c r="BK324" s="104"/>
      <c r="CA324" s="104">
        <v>8</v>
      </c>
      <c r="CB324" s="104">
        <v>0</v>
      </c>
      <c r="CZ324" s="61">
        <v>1</v>
      </c>
    </row>
    <row r="325" spans="1:104" x14ac:dyDescent="0.2">
      <c r="A325" s="95">
        <v>55</v>
      </c>
      <c r="B325" s="96" t="s">
        <v>242</v>
      </c>
      <c r="C325" s="97" t="s">
        <v>243</v>
      </c>
      <c r="D325" s="98" t="s">
        <v>146</v>
      </c>
      <c r="E325" s="99">
        <v>3.2616128750001301</v>
      </c>
      <c r="F325" s="100">
        <v>364</v>
      </c>
      <c r="G325" s="101">
        <f t="shared" si="13"/>
        <v>1187.2270865000473</v>
      </c>
      <c r="H325" s="102">
        <v>0</v>
      </c>
      <c r="I325" s="103">
        <f t="shared" si="14"/>
        <v>0</v>
      </c>
      <c r="J325" s="102"/>
      <c r="K325" s="103">
        <f t="shared" si="15"/>
        <v>0</v>
      </c>
      <c r="O325" s="94"/>
      <c r="Z325" s="104"/>
      <c r="AA325" s="104">
        <v>8</v>
      </c>
      <c r="AB325" s="104">
        <v>0</v>
      </c>
      <c r="AC325" s="104">
        <v>3</v>
      </c>
      <c r="AD325" s="104"/>
      <c r="AE325" s="104"/>
      <c r="AF325" s="104"/>
      <c r="AG325" s="104"/>
      <c r="AH325" s="104"/>
      <c r="AI325" s="104"/>
      <c r="AJ325" s="104"/>
      <c r="AK325" s="104"/>
      <c r="AL325" s="104"/>
      <c r="AM325" s="104"/>
      <c r="AN325" s="104"/>
      <c r="AO325" s="104"/>
      <c r="AP325" s="104"/>
      <c r="AQ325" s="104"/>
      <c r="AR325" s="104"/>
      <c r="AS325" s="104"/>
      <c r="AT325" s="104"/>
      <c r="AU325" s="104"/>
      <c r="AV325" s="104"/>
      <c r="AW325" s="104"/>
      <c r="AX325" s="104"/>
      <c r="AY325" s="104"/>
      <c r="AZ325" s="104"/>
      <c r="BA325" s="104"/>
      <c r="BB325" s="104"/>
      <c r="BC325" s="104"/>
      <c r="BD325" s="104"/>
      <c r="BE325" s="104"/>
      <c r="BF325" s="104"/>
      <c r="BG325" s="104"/>
      <c r="BH325" s="104"/>
      <c r="BI325" s="104"/>
      <c r="BJ325" s="104"/>
      <c r="BK325" s="104"/>
      <c r="CA325" s="104">
        <v>8</v>
      </c>
      <c r="CB325" s="104">
        <v>0</v>
      </c>
      <c r="CZ325" s="61">
        <v>1</v>
      </c>
    </row>
    <row r="326" spans="1:104" x14ac:dyDescent="0.2">
      <c r="A326" s="95">
        <v>56</v>
      </c>
      <c r="B326" s="96" t="s">
        <v>244</v>
      </c>
      <c r="C326" s="97" t="s">
        <v>245</v>
      </c>
      <c r="D326" s="98" t="s">
        <v>146</v>
      </c>
      <c r="E326" s="99">
        <v>6.5232257500002504</v>
      </c>
      <c r="F326" s="100">
        <v>161.5</v>
      </c>
      <c r="G326" s="101">
        <f t="shared" si="13"/>
        <v>1053.5009586250405</v>
      </c>
      <c r="H326" s="102">
        <v>0</v>
      </c>
      <c r="I326" s="103">
        <f t="shared" si="14"/>
        <v>0</v>
      </c>
      <c r="J326" s="102"/>
      <c r="K326" s="103">
        <f t="shared" si="15"/>
        <v>0</v>
      </c>
      <c r="O326" s="94"/>
      <c r="Z326" s="104"/>
      <c r="AA326" s="104">
        <v>8</v>
      </c>
      <c r="AB326" s="104">
        <v>0</v>
      </c>
      <c r="AC326" s="104">
        <v>3</v>
      </c>
      <c r="AD326" s="104"/>
      <c r="AE326" s="104"/>
      <c r="AF326" s="104"/>
      <c r="AG326" s="104"/>
      <c r="AH326" s="104"/>
      <c r="AI326" s="104"/>
      <c r="AJ326" s="104"/>
      <c r="AK326" s="104"/>
      <c r="AL326" s="104"/>
      <c r="AM326" s="104"/>
      <c r="AN326" s="104"/>
      <c r="AO326" s="104"/>
      <c r="AP326" s="104"/>
      <c r="AQ326" s="104"/>
      <c r="AR326" s="104"/>
      <c r="AS326" s="104"/>
      <c r="AT326" s="104"/>
      <c r="AU326" s="104"/>
      <c r="AV326" s="104"/>
      <c r="AW326" s="104"/>
      <c r="AX326" s="104"/>
      <c r="AY326" s="104"/>
      <c r="AZ326" s="104"/>
      <c r="BA326" s="104"/>
      <c r="BB326" s="104"/>
      <c r="BC326" s="104"/>
      <c r="BD326" s="104"/>
      <c r="BE326" s="104"/>
      <c r="BF326" s="104"/>
      <c r="BG326" s="104"/>
      <c r="BH326" s="104"/>
      <c r="BI326" s="104"/>
      <c r="BJ326" s="104"/>
      <c r="BK326" s="104"/>
      <c r="CA326" s="104">
        <v>8</v>
      </c>
      <c r="CB326" s="104">
        <v>0</v>
      </c>
      <c r="CZ326" s="61">
        <v>1</v>
      </c>
    </row>
    <row r="327" spans="1:104" x14ac:dyDescent="0.2">
      <c r="A327" s="95">
        <v>57</v>
      </c>
      <c r="B327" s="96" t="s">
        <v>246</v>
      </c>
      <c r="C327" s="97" t="s">
        <v>247</v>
      </c>
      <c r="D327" s="98" t="s">
        <v>146</v>
      </c>
      <c r="E327" s="99">
        <v>6.5232257500002504</v>
      </c>
      <c r="F327" s="100">
        <v>313.5</v>
      </c>
      <c r="G327" s="101">
        <f t="shared" si="13"/>
        <v>2045.0312726250786</v>
      </c>
      <c r="H327" s="102">
        <v>0</v>
      </c>
      <c r="I327" s="103">
        <f t="shared" si="14"/>
        <v>0</v>
      </c>
      <c r="J327" s="102"/>
      <c r="K327" s="103">
        <f t="shared" si="15"/>
        <v>0</v>
      </c>
      <c r="O327" s="94"/>
      <c r="Z327" s="104"/>
      <c r="AA327" s="104">
        <v>8</v>
      </c>
      <c r="AB327" s="104">
        <v>0</v>
      </c>
      <c r="AC327" s="104">
        <v>3</v>
      </c>
      <c r="AD327" s="104"/>
      <c r="AE327" s="104"/>
      <c r="AF327" s="104"/>
      <c r="AG327" s="104"/>
      <c r="AH327" s="104"/>
      <c r="AI327" s="104"/>
      <c r="AJ327" s="104"/>
      <c r="AK327" s="104"/>
      <c r="AL327" s="104"/>
      <c r="AM327" s="104"/>
      <c r="AN327" s="104"/>
      <c r="AO327" s="104"/>
      <c r="AP327" s="104"/>
      <c r="AQ327" s="104"/>
      <c r="AR327" s="104"/>
      <c r="AS327" s="104"/>
      <c r="AT327" s="104"/>
      <c r="AU327" s="104"/>
      <c r="AV327" s="104"/>
      <c r="AW327" s="104"/>
      <c r="AX327" s="104"/>
      <c r="AY327" s="104"/>
      <c r="AZ327" s="104"/>
      <c r="BA327" s="104"/>
      <c r="BB327" s="104"/>
      <c r="BC327" s="104"/>
      <c r="BD327" s="104"/>
      <c r="BE327" s="104"/>
      <c r="BF327" s="104"/>
      <c r="BG327" s="104"/>
      <c r="BH327" s="104"/>
      <c r="BI327" s="104"/>
      <c r="BJ327" s="104"/>
      <c r="BK327" s="104"/>
      <c r="CA327" s="104">
        <v>8</v>
      </c>
      <c r="CB327" s="104">
        <v>0</v>
      </c>
      <c r="CZ327" s="61">
        <v>1</v>
      </c>
    </row>
    <row r="328" spans="1:104" x14ac:dyDescent="0.2">
      <c r="A328" s="95">
        <v>58</v>
      </c>
      <c r="B328" s="96" t="s">
        <v>248</v>
      </c>
      <c r="C328" s="97" t="s">
        <v>249</v>
      </c>
      <c r="D328" s="98" t="s">
        <v>146</v>
      </c>
      <c r="E328" s="99">
        <v>19.569677250000801</v>
      </c>
      <c r="F328" s="100">
        <v>150</v>
      </c>
      <c r="G328" s="101">
        <f t="shared" si="13"/>
        <v>2935.4515875001202</v>
      </c>
      <c r="H328" s="102">
        <v>0</v>
      </c>
      <c r="I328" s="103">
        <f t="shared" si="14"/>
        <v>0</v>
      </c>
      <c r="J328" s="102"/>
      <c r="K328" s="103">
        <f t="shared" si="15"/>
        <v>0</v>
      </c>
      <c r="O328" s="94"/>
      <c r="Z328" s="104"/>
      <c r="AA328" s="104">
        <v>8</v>
      </c>
      <c r="AB328" s="104">
        <v>0</v>
      </c>
      <c r="AC328" s="104">
        <v>3</v>
      </c>
      <c r="AD328" s="104"/>
      <c r="AE328" s="104"/>
      <c r="AF328" s="104"/>
      <c r="AG328" s="104"/>
      <c r="AH328" s="104"/>
      <c r="AI328" s="104"/>
      <c r="AJ328" s="104"/>
      <c r="AK328" s="104"/>
      <c r="AL328" s="104"/>
      <c r="AM328" s="104"/>
      <c r="AN328" s="104"/>
      <c r="AO328" s="104"/>
      <c r="AP328" s="104"/>
      <c r="AQ328" s="104"/>
      <c r="AR328" s="104"/>
      <c r="AS328" s="104"/>
      <c r="AT328" s="104"/>
      <c r="AU328" s="104"/>
      <c r="AV328" s="104"/>
      <c r="AW328" s="104"/>
      <c r="AX328" s="104"/>
      <c r="AY328" s="104"/>
      <c r="AZ328" s="104"/>
      <c r="BA328" s="104"/>
      <c r="BB328" s="104"/>
      <c r="BC328" s="104"/>
      <c r="BD328" s="104"/>
      <c r="BE328" s="104"/>
      <c r="BF328" s="104"/>
      <c r="BG328" s="104"/>
      <c r="BH328" s="104"/>
      <c r="BI328" s="104"/>
      <c r="BJ328" s="104"/>
      <c r="BK328" s="104"/>
      <c r="CA328" s="104">
        <v>8</v>
      </c>
      <c r="CB328" s="104">
        <v>0</v>
      </c>
      <c r="CZ328" s="61">
        <v>1</v>
      </c>
    </row>
    <row r="329" spans="1:104" x14ac:dyDescent="0.2">
      <c r="A329" s="95">
        <v>59</v>
      </c>
      <c r="B329" s="96" t="s">
        <v>250</v>
      </c>
      <c r="C329" s="97" t="s">
        <v>251</v>
      </c>
      <c r="D329" s="98" t="s">
        <v>146</v>
      </c>
      <c r="E329" s="99">
        <v>6.5232257500002504</v>
      </c>
      <c r="F329" s="100">
        <v>12.4</v>
      </c>
      <c r="G329" s="101">
        <f t="shared" si="13"/>
        <v>80.887999300003102</v>
      </c>
      <c r="H329" s="102">
        <v>0</v>
      </c>
      <c r="I329" s="103">
        <f t="shared" si="14"/>
        <v>0</v>
      </c>
      <c r="J329" s="102"/>
      <c r="K329" s="103">
        <f t="shared" si="15"/>
        <v>0</v>
      </c>
      <c r="O329" s="94"/>
      <c r="Z329" s="104"/>
      <c r="AA329" s="104">
        <v>8</v>
      </c>
      <c r="AB329" s="104">
        <v>0</v>
      </c>
      <c r="AC329" s="104">
        <v>3</v>
      </c>
      <c r="AD329" s="104"/>
      <c r="AE329" s="104"/>
      <c r="AF329" s="104"/>
      <c r="AG329" s="104"/>
      <c r="AH329" s="104"/>
      <c r="AI329" s="104"/>
      <c r="AJ329" s="104"/>
      <c r="AK329" s="104"/>
      <c r="AL329" s="104"/>
      <c r="AM329" s="104"/>
      <c r="AN329" s="104"/>
      <c r="AO329" s="104"/>
      <c r="AP329" s="104"/>
      <c r="AQ329" s="104"/>
      <c r="AR329" s="104"/>
      <c r="AS329" s="104"/>
      <c r="AT329" s="104"/>
      <c r="AU329" s="104"/>
      <c r="AV329" s="104"/>
      <c r="AW329" s="104"/>
      <c r="AX329" s="104"/>
      <c r="AY329" s="104"/>
      <c r="AZ329" s="104"/>
      <c r="BA329" s="104"/>
      <c r="BB329" s="104"/>
      <c r="BC329" s="104"/>
      <c r="BD329" s="104"/>
      <c r="BE329" s="104"/>
      <c r="BF329" s="104"/>
      <c r="BG329" s="104"/>
      <c r="BH329" s="104"/>
      <c r="BI329" s="104"/>
      <c r="BJ329" s="104"/>
      <c r="BK329" s="104"/>
      <c r="CA329" s="104">
        <v>8</v>
      </c>
      <c r="CB329" s="104">
        <v>0</v>
      </c>
      <c r="CZ329" s="61">
        <v>1</v>
      </c>
    </row>
    <row r="330" spans="1:104" x14ac:dyDescent="0.2">
      <c r="A330" s="95">
        <v>60</v>
      </c>
      <c r="B330" s="96" t="s">
        <v>252</v>
      </c>
      <c r="C330" s="97" t="s">
        <v>253</v>
      </c>
      <c r="D330" s="98" t="s">
        <v>146</v>
      </c>
      <c r="E330" s="99">
        <v>6.5232257500002504</v>
      </c>
      <c r="F330" s="100">
        <v>331.5</v>
      </c>
      <c r="G330" s="101">
        <f t="shared" si="13"/>
        <v>2162.4493361250829</v>
      </c>
      <c r="H330" s="102">
        <v>0</v>
      </c>
      <c r="I330" s="103">
        <f t="shared" si="14"/>
        <v>0</v>
      </c>
      <c r="J330" s="102"/>
      <c r="K330" s="103">
        <f t="shared" si="15"/>
        <v>0</v>
      </c>
      <c r="O330" s="94"/>
      <c r="Z330" s="104"/>
      <c r="AA330" s="104">
        <v>8</v>
      </c>
      <c r="AB330" s="104">
        <v>0</v>
      </c>
      <c r="AC330" s="104">
        <v>3</v>
      </c>
      <c r="AD330" s="104"/>
      <c r="AE330" s="104"/>
      <c r="AF330" s="104"/>
      <c r="AG330" s="104"/>
      <c r="AH330" s="104"/>
      <c r="AI330" s="104"/>
      <c r="AJ330" s="104"/>
      <c r="AK330" s="104"/>
      <c r="AL330" s="104"/>
      <c r="AM330" s="104"/>
      <c r="AN330" s="104"/>
      <c r="AO330" s="104"/>
      <c r="AP330" s="104"/>
      <c r="AQ330" s="104"/>
      <c r="AR330" s="104"/>
      <c r="AS330" s="104"/>
      <c r="AT330" s="104"/>
      <c r="AU330" s="104"/>
      <c r="AV330" s="104"/>
      <c r="AW330" s="104"/>
      <c r="AX330" s="104"/>
      <c r="AY330" s="104"/>
      <c r="AZ330" s="104"/>
      <c r="BA330" s="104"/>
      <c r="BB330" s="104"/>
      <c r="BC330" s="104"/>
      <c r="BD330" s="104"/>
      <c r="BE330" s="104"/>
      <c r="BF330" s="104"/>
      <c r="BG330" s="104"/>
      <c r="BH330" s="104"/>
      <c r="BI330" s="104"/>
      <c r="BJ330" s="104"/>
      <c r="BK330" s="104"/>
      <c r="CA330" s="104">
        <v>8</v>
      </c>
      <c r="CB330" s="104">
        <v>0</v>
      </c>
      <c r="CZ330" s="61">
        <v>1</v>
      </c>
    </row>
    <row r="331" spans="1:104" x14ac:dyDescent="0.2">
      <c r="A331" s="95">
        <v>61</v>
      </c>
      <c r="B331" s="96" t="s">
        <v>254</v>
      </c>
      <c r="C331" s="97" t="s">
        <v>255</v>
      </c>
      <c r="D331" s="98" t="s">
        <v>146</v>
      </c>
      <c r="E331" s="99">
        <v>6.5232257500002504</v>
      </c>
      <c r="F331" s="100">
        <v>1475</v>
      </c>
      <c r="G331" s="101">
        <f t="shared" si="13"/>
        <v>9621.75798125037</v>
      </c>
      <c r="H331" s="102">
        <v>0</v>
      </c>
      <c r="I331" s="103">
        <f t="shared" si="14"/>
        <v>0</v>
      </c>
      <c r="J331" s="102"/>
      <c r="K331" s="103">
        <f t="shared" si="15"/>
        <v>0</v>
      </c>
      <c r="O331" s="94"/>
      <c r="Z331" s="104"/>
      <c r="AA331" s="104">
        <v>8</v>
      </c>
      <c r="AB331" s="104">
        <v>0</v>
      </c>
      <c r="AC331" s="104">
        <v>3</v>
      </c>
      <c r="AD331" s="104"/>
      <c r="AE331" s="104"/>
      <c r="AF331" s="104"/>
      <c r="AG331" s="104"/>
      <c r="AH331" s="104"/>
      <c r="AI331" s="104"/>
      <c r="AJ331" s="104"/>
      <c r="AK331" s="104"/>
      <c r="AL331" s="104"/>
      <c r="AM331" s="104"/>
      <c r="AN331" s="104"/>
      <c r="AO331" s="104"/>
      <c r="AP331" s="104"/>
      <c r="AQ331" s="104"/>
      <c r="AR331" s="104"/>
      <c r="AS331" s="104"/>
      <c r="AT331" s="104"/>
      <c r="AU331" s="104"/>
      <c r="AV331" s="104"/>
      <c r="AW331" s="104"/>
      <c r="AX331" s="104"/>
      <c r="AY331" s="104"/>
      <c r="AZ331" s="104"/>
      <c r="BA331" s="104"/>
      <c r="BB331" s="104"/>
      <c r="BC331" s="104"/>
      <c r="BD331" s="104"/>
      <c r="BE331" s="104"/>
      <c r="BF331" s="104"/>
      <c r="BG331" s="104"/>
      <c r="BH331" s="104"/>
      <c r="BI331" s="104"/>
      <c r="BJ331" s="104"/>
      <c r="BK331" s="104"/>
      <c r="CA331" s="104">
        <v>8</v>
      </c>
      <c r="CB331" s="104">
        <v>0</v>
      </c>
      <c r="CZ331" s="61">
        <v>1</v>
      </c>
    </row>
    <row r="332" spans="1:104" x14ac:dyDescent="0.2">
      <c r="A332" s="114" t="s">
        <v>30</v>
      </c>
      <c r="B332" s="115" t="s">
        <v>238</v>
      </c>
      <c r="C332" s="116" t="s">
        <v>239</v>
      </c>
      <c r="D332" s="117"/>
      <c r="E332" s="118"/>
      <c r="F332" s="118"/>
      <c r="G332" s="119">
        <f>SUM(G323:G331)</f>
        <v>24057.00424342593</v>
      </c>
      <c r="H332" s="120"/>
      <c r="I332" s="121">
        <f>SUM(I323:I331)</f>
        <v>0</v>
      </c>
      <c r="J332" s="122"/>
      <c r="K332" s="121">
        <f>SUM(K323:K331)</f>
        <v>0</v>
      </c>
      <c r="O332" s="94"/>
      <c r="X332" s="123">
        <f>K332</f>
        <v>0</v>
      </c>
      <c r="Y332" s="123">
        <f>I332</f>
        <v>0</v>
      </c>
      <c r="Z332" s="124">
        <f>G332</f>
        <v>24057.00424342593</v>
      </c>
      <c r="AA332" s="104"/>
      <c r="AB332" s="104"/>
      <c r="AC332" s="104"/>
      <c r="AD332" s="104"/>
      <c r="AE332" s="104"/>
      <c r="AF332" s="104"/>
      <c r="AG332" s="104"/>
      <c r="AH332" s="104"/>
      <c r="AI332" s="104"/>
      <c r="AJ332" s="104"/>
      <c r="AK332" s="104"/>
      <c r="AL332" s="104"/>
      <c r="AM332" s="104"/>
      <c r="AN332" s="104"/>
      <c r="AO332" s="104"/>
      <c r="AP332" s="104"/>
      <c r="AQ332" s="104"/>
      <c r="AR332" s="104"/>
      <c r="AS332" s="104"/>
      <c r="AT332" s="104"/>
      <c r="AU332" s="104"/>
      <c r="AV332" s="104"/>
      <c r="AW332" s="104"/>
      <c r="AX332" s="104"/>
      <c r="AY332" s="104"/>
      <c r="AZ332" s="104"/>
      <c r="BA332" s="125"/>
      <c r="BB332" s="125"/>
      <c r="BC332" s="125"/>
      <c r="BD332" s="125"/>
      <c r="BE332" s="125"/>
      <c r="BF332" s="125"/>
      <c r="BG332" s="104"/>
      <c r="BH332" s="104"/>
      <c r="BI332" s="104"/>
      <c r="BJ332" s="104"/>
      <c r="BK332" s="104"/>
    </row>
    <row r="333" spans="1:104" x14ac:dyDescent="0.2">
      <c r="A333" s="126" t="s">
        <v>31</v>
      </c>
      <c r="B333" s="127" t="s">
        <v>32</v>
      </c>
      <c r="C333" s="128"/>
      <c r="D333" s="129"/>
      <c r="E333" s="130"/>
      <c r="F333" s="130"/>
      <c r="G333" s="131">
        <f>SUM(Z7:Z333)</f>
        <v>305075.33305155492</v>
      </c>
      <c r="H333" s="132"/>
      <c r="I333" s="133">
        <f>SUM(Y7:Y333)</f>
        <v>3.4528338160003709</v>
      </c>
      <c r="J333" s="132"/>
      <c r="K333" s="133">
        <f>SUM(X7:X333)</f>
        <v>-6.5232257500002451</v>
      </c>
      <c r="O333" s="94"/>
      <c r="BA333" s="134"/>
      <c r="BB333" s="134"/>
      <c r="BC333" s="134"/>
      <c r="BD333" s="134"/>
      <c r="BE333" s="134"/>
      <c r="BF333" s="134"/>
    </row>
    <row r="334" spans="1:104" x14ac:dyDescent="0.2">
      <c r="E334" s="61"/>
    </row>
    <row r="335" spans="1:104" x14ac:dyDescent="0.2">
      <c r="E335" s="61"/>
    </row>
    <row r="336" spans="1:104" x14ac:dyDescent="0.2">
      <c r="E336" s="61"/>
    </row>
    <row r="337" spans="5:5" x14ac:dyDescent="0.2">
      <c r="E337" s="61"/>
    </row>
    <row r="338" spans="5:5" x14ac:dyDescent="0.2">
      <c r="E338" s="61"/>
    </row>
    <row r="339" spans="5:5" x14ac:dyDescent="0.2">
      <c r="E339" s="61"/>
    </row>
    <row r="340" spans="5:5" x14ac:dyDescent="0.2">
      <c r="E340" s="61"/>
    </row>
    <row r="341" spans="5:5" x14ac:dyDescent="0.2">
      <c r="E341" s="61"/>
    </row>
    <row r="342" spans="5:5" x14ac:dyDescent="0.2">
      <c r="E342" s="61"/>
    </row>
    <row r="343" spans="5:5" x14ac:dyDescent="0.2">
      <c r="E343" s="61"/>
    </row>
    <row r="344" spans="5:5" x14ac:dyDescent="0.2">
      <c r="E344" s="61"/>
    </row>
    <row r="345" spans="5:5" x14ac:dyDescent="0.2">
      <c r="E345" s="61"/>
    </row>
    <row r="346" spans="5:5" x14ac:dyDescent="0.2">
      <c r="E346" s="61"/>
    </row>
    <row r="347" spans="5:5" x14ac:dyDescent="0.2">
      <c r="E347" s="61"/>
    </row>
    <row r="348" spans="5:5" x14ac:dyDescent="0.2">
      <c r="E348" s="61"/>
    </row>
    <row r="349" spans="5:5" x14ac:dyDescent="0.2">
      <c r="E349" s="61"/>
    </row>
    <row r="350" spans="5:5" x14ac:dyDescent="0.2">
      <c r="E350" s="61"/>
    </row>
    <row r="351" spans="5:5" x14ac:dyDescent="0.2">
      <c r="E351" s="61"/>
    </row>
    <row r="352" spans="5:5" x14ac:dyDescent="0.2">
      <c r="E352" s="61"/>
    </row>
    <row r="353" spans="5:5" x14ac:dyDescent="0.2">
      <c r="E353" s="61"/>
    </row>
    <row r="354" spans="5:5" x14ac:dyDescent="0.2">
      <c r="E354" s="61"/>
    </row>
    <row r="355" spans="5:5" x14ac:dyDescent="0.2">
      <c r="E355" s="61"/>
    </row>
    <row r="356" spans="5:5" x14ac:dyDescent="0.2">
      <c r="E356" s="61"/>
    </row>
    <row r="357" spans="5:5" x14ac:dyDescent="0.2">
      <c r="E357" s="61"/>
    </row>
    <row r="358" spans="5:5" x14ac:dyDescent="0.2">
      <c r="E358" s="61"/>
    </row>
    <row r="359" spans="5:5" x14ac:dyDescent="0.2">
      <c r="E359" s="61"/>
    </row>
    <row r="360" spans="5:5" x14ac:dyDescent="0.2">
      <c r="E360" s="61"/>
    </row>
    <row r="361" spans="5:5" x14ac:dyDescent="0.2">
      <c r="E361" s="61"/>
    </row>
    <row r="362" spans="5:5" x14ac:dyDescent="0.2">
      <c r="E362" s="61"/>
    </row>
    <row r="363" spans="5:5" x14ac:dyDescent="0.2">
      <c r="E363" s="61"/>
    </row>
    <row r="364" spans="5:5" x14ac:dyDescent="0.2">
      <c r="E364" s="61"/>
    </row>
    <row r="365" spans="5:5" x14ac:dyDescent="0.2">
      <c r="E365" s="61"/>
    </row>
    <row r="366" spans="5:5" x14ac:dyDescent="0.2">
      <c r="E366" s="61"/>
    </row>
    <row r="367" spans="5:5" x14ac:dyDescent="0.2">
      <c r="E367" s="61"/>
    </row>
    <row r="368" spans="5:5" x14ac:dyDescent="0.2">
      <c r="E368" s="61"/>
    </row>
    <row r="369" spans="5:5" x14ac:dyDescent="0.2">
      <c r="E369" s="61"/>
    </row>
    <row r="370" spans="5:5" x14ac:dyDescent="0.2">
      <c r="E370" s="61"/>
    </row>
    <row r="371" spans="5:5" x14ac:dyDescent="0.2">
      <c r="E371" s="61"/>
    </row>
    <row r="372" spans="5:5" x14ac:dyDescent="0.2">
      <c r="E372" s="61"/>
    </row>
    <row r="373" spans="5:5" x14ac:dyDescent="0.2">
      <c r="E373" s="61"/>
    </row>
    <row r="374" spans="5:5" x14ac:dyDescent="0.2">
      <c r="E374" s="61"/>
    </row>
    <row r="375" spans="5:5" x14ac:dyDescent="0.2">
      <c r="E375" s="61"/>
    </row>
    <row r="376" spans="5:5" x14ac:dyDescent="0.2">
      <c r="E376" s="61"/>
    </row>
    <row r="377" spans="5:5" x14ac:dyDescent="0.2">
      <c r="E377" s="61"/>
    </row>
    <row r="378" spans="5:5" x14ac:dyDescent="0.2">
      <c r="E378" s="61"/>
    </row>
    <row r="379" spans="5:5" x14ac:dyDescent="0.2">
      <c r="E379" s="61"/>
    </row>
    <row r="380" spans="5:5" x14ac:dyDescent="0.2">
      <c r="E380" s="61"/>
    </row>
    <row r="381" spans="5:5" x14ac:dyDescent="0.2">
      <c r="E381" s="61"/>
    </row>
    <row r="382" spans="5:5" x14ac:dyDescent="0.2">
      <c r="E382" s="61"/>
    </row>
    <row r="383" spans="5:5" x14ac:dyDescent="0.2">
      <c r="E383" s="61"/>
    </row>
    <row r="384" spans="5:5" x14ac:dyDescent="0.2">
      <c r="E384" s="61"/>
    </row>
    <row r="385" spans="1:7" x14ac:dyDescent="0.2">
      <c r="A385" s="135"/>
      <c r="B385" s="135"/>
    </row>
    <row r="386" spans="1:7" x14ac:dyDescent="0.2">
      <c r="C386" s="136"/>
      <c r="D386" s="136"/>
      <c r="E386" s="137"/>
      <c r="F386" s="136"/>
      <c r="G386" s="138"/>
    </row>
    <row r="387" spans="1:7" x14ac:dyDescent="0.2">
      <c r="A387" s="135"/>
      <c r="B387" s="135"/>
    </row>
    <row r="1304" spans="1:7" x14ac:dyDescent="0.2">
      <c r="A1304" s="139"/>
      <c r="B1304" s="140"/>
      <c r="C1304" s="141" t="s">
        <v>33</v>
      </c>
      <c r="D1304" s="142"/>
      <c r="F1304" s="80"/>
      <c r="G1304" s="107">
        <v>100000</v>
      </c>
    </row>
    <row r="1305" spans="1:7" x14ac:dyDescent="0.2">
      <c r="A1305" s="139"/>
      <c r="B1305" s="140"/>
      <c r="C1305" s="141" t="s">
        <v>34</v>
      </c>
      <c r="D1305" s="142"/>
      <c r="F1305" s="80"/>
      <c r="G1305" s="107">
        <v>100000</v>
      </c>
    </row>
    <row r="1306" spans="1:7" x14ac:dyDescent="0.2">
      <c r="A1306" s="139"/>
      <c r="B1306" s="140"/>
      <c r="C1306" s="141" t="s">
        <v>35</v>
      </c>
      <c r="D1306" s="142"/>
      <c r="F1306" s="80"/>
      <c r="G1306" s="107">
        <v>100000</v>
      </c>
    </row>
    <row r="1307" spans="1:7" x14ac:dyDescent="0.2">
      <c r="A1307" s="139"/>
      <c r="B1307" s="140"/>
      <c r="C1307" s="141" t="s">
        <v>36</v>
      </c>
      <c r="D1307" s="142"/>
      <c r="F1307" s="80"/>
      <c r="G1307" s="107">
        <v>100000</v>
      </c>
    </row>
    <row r="1308" spans="1:7" x14ac:dyDescent="0.2">
      <c r="A1308" s="139"/>
      <c r="B1308" s="140"/>
      <c r="C1308" s="141" t="s">
        <v>37</v>
      </c>
      <c r="D1308" s="142"/>
      <c r="F1308" s="80"/>
      <c r="G1308" s="107">
        <v>100000</v>
      </c>
    </row>
    <row r="1309" spans="1:7" x14ac:dyDescent="0.2">
      <c r="A1309" s="139"/>
      <c r="B1309" s="140"/>
      <c r="C1309" s="141" t="s">
        <v>38</v>
      </c>
      <c r="D1309" s="142"/>
      <c r="F1309" s="80"/>
      <c r="G1309" s="107">
        <v>100000</v>
      </c>
    </row>
    <row r="1310" spans="1:7" x14ac:dyDescent="0.2">
      <c r="A1310" s="139"/>
      <c r="B1310" s="140"/>
      <c r="C1310" s="141" t="s">
        <v>39</v>
      </c>
      <c r="D1310" s="142"/>
      <c r="F1310" s="80"/>
      <c r="G1310" s="107">
        <v>100000</v>
      </c>
    </row>
  </sheetData>
  <mergeCells count="230">
    <mergeCell ref="C321:D321"/>
    <mergeCell ref="C308:D308"/>
    <mergeCell ref="C309:D309"/>
    <mergeCell ref="C310:D310"/>
    <mergeCell ref="C311:D311"/>
    <mergeCell ref="C313:D313"/>
    <mergeCell ref="C314:D314"/>
    <mergeCell ref="C315:D315"/>
    <mergeCell ref="C316:D316"/>
    <mergeCell ref="C300:D300"/>
    <mergeCell ref="C301:D301"/>
    <mergeCell ref="C302:D302"/>
    <mergeCell ref="C303:D303"/>
    <mergeCell ref="C318:D318"/>
    <mergeCell ref="C319:D319"/>
    <mergeCell ref="C320:D320"/>
    <mergeCell ref="C288:D288"/>
    <mergeCell ref="C263:D263"/>
    <mergeCell ref="C264:D264"/>
    <mergeCell ref="C265:D265"/>
    <mergeCell ref="C266:D266"/>
    <mergeCell ref="C298:D298"/>
    <mergeCell ref="C299:D299"/>
    <mergeCell ref="C278:D278"/>
    <mergeCell ref="C279:D279"/>
    <mergeCell ref="C280:D280"/>
    <mergeCell ref="C281:D281"/>
    <mergeCell ref="C283:D283"/>
    <mergeCell ref="C284:D284"/>
    <mergeCell ref="C285:D285"/>
    <mergeCell ref="C286:D286"/>
    <mergeCell ref="C292:D292"/>
    <mergeCell ref="C293:D293"/>
    <mergeCell ref="C294:D294"/>
    <mergeCell ref="C295:D295"/>
    <mergeCell ref="C296:D296"/>
    <mergeCell ref="C297:D297"/>
    <mergeCell ref="C261:D261"/>
    <mergeCell ref="C262:D262"/>
    <mergeCell ref="C250:D250"/>
    <mergeCell ref="C251:D251"/>
    <mergeCell ref="C252:D252"/>
    <mergeCell ref="C253:D253"/>
    <mergeCell ref="C255:D255"/>
    <mergeCell ref="C256:D256"/>
    <mergeCell ref="C287:D287"/>
    <mergeCell ref="C268:D268"/>
    <mergeCell ref="C270:D270"/>
    <mergeCell ref="C272:D272"/>
    <mergeCell ref="C257:D257"/>
    <mergeCell ref="C258:D258"/>
    <mergeCell ref="C238:D238"/>
    <mergeCell ref="C243:D243"/>
    <mergeCell ref="C244:D244"/>
    <mergeCell ref="C245:D245"/>
    <mergeCell ref="C246:D246"/>
    <mergeCell ref="C259:D259"/>
    <mergeCell ref="C260:D260"/>
    <mergeCell ref="C235:D235"/>
    <mergeCell ref="C236:D236"/>
    <mergeCell ref="C221:D221"/>
    <mergeCell ref="C222:D222"/>
    <mergeCell ref="C223:D223"/>
    <mergeCell ref="C224:D224"/>
    <mergeCell ref="C228:D228"/>
    <mergeCell ref="C229:D229"/>
    <mergeCell ref="C230:D230"/>
    <mergeCell ref="C231:D231"/>
    <mergeCell ref="C233:D233"/>
    <mergeCell ref="C234:D234"/>
    <mergeCell ref="C190:D190"/>
    <mergeCell ref="C191:D191"/>
    <mergeCell ref="C192:D192"/>
    <mergeCell ref="C193:D193"/>
    <mergeCell ref="C195:G195"/>
    <mergeCell ref="C196:D196"/>
    <mergeCell ref="C215:D215"/>
    <mergeCell ref="C216:D216"/>
    <mergeCell ref="C201:D201"/>
    <mergeCell ref="C202:D202"/>
    <mergeCell ref="C203:D203"/>
    <mergeCell ref="C197:D197"/>
    <mergeCell ref="C198:D198"/>
    <mergeCell ref="C199:D199"/>
    <mergeCell ref="C200:D200"/>
    <mergeCell ref="C208:D208"/>
    <mergeCell ref="C209:D209"/>
    <mergeCell ref="C210:D210"/>
    <mergeCell ref="C211:D211"/>
    <mergeCell ref="C213:D213"/>
    <mergeCell ref="C214:D214"/>
    <mergeCell ref="C164:D164"/>
    <mergeCell ref="C165:D165"/>
    <mergeCell ref="C166:D166"/>
    <mergeCell ref="C158:D158"/>
    <mergeCell ref="C159:D159"/>
    <mergeCell ref="C160:D160"/>
    <mergeCell ref="C161:D161"/>
    <mergeCell ref="C182:D182"/>
    <mergeCell ref="C183:D183"/>
    <mergeCell ref="C168:D168"/>
    <mergeCell ref="C169:D169"/>
    <mergeCell ref="C170:D170"/>
    <mergeCell ref="C171:D171"/>
    <mergeCell ref="C175:D175"/>
    <mergeCell ref="C176:D176"/>
    <mergeCell ref="C177:D177"/>
    <mergeCell ref="C178:D178"/>
    <mergeCell ref="C180:D180"/>
    <mergeCell ref="C181:D181"/>
    <mergeCell ref="C153:D153"/>
    <mergeCell ref="C154:D154"/>
    <mergeCell ref="C155:D155"/>
    <mergeCell ref="C156:D156"/>
    <mergeCell ref="C148:D148"/>
    <mergeCell ref="C149:D149"/>
    <mergeCell ref="C150:D150"/>
    <mergeCell ref="C151:D151"/>
    <mergeCell ref="C163:D163"/>
    <mergeCell ref="C143:D143"/>
    <mergeCell ref="C144:D144"/>
    <mergeCell ref="C145:D145"/>
    <mergeCell ref="C146:D146"/>
    <mergeCell ref="C134:D134"/>
    <mergeCell ref="C135:D135"/>
    <mergeCell ref="C136:D136"/>
    <mergeCell ref="C137:D137"/>
    <mergeCell ref="C138:D138"/>
    <mergeCell ref="C139:D139"/>
    <mergeCell ref="C141:D141"/>
    <mergeCell ref="C123:D123"/>
    <mergeCell ref="C124:D124"/>
    <mergeCell ref="C125:D125"/>
    <mergeCell ref="C126:D126"/>
    <mergeCell ref="C127:D127"/>
    <mergeCell ref="C128:D128"/>
    <mergeCell ref="C129:D129"/>
    <mergeCell ref="C130:D130"/>
    <mergeCell ref="C116:D116"/>
    <mergeCell ref="C117:D117"/>
    <mergeCell ref="C118:D118"/>
    <mergeCell ref="C119:D119"/>
    <mergeCell ref="C111:D111"/>
    <mergeCell ref="C112:D112"/>
    <mergeCell ref="C113:D113"/>
    <mergeCell ref="C114:D114"/>
    <mergeCell ref="C140:D140"/>
    <mergeCell ref="C108:D108"/>
    <mergeCell ref="C109:D109"/>
    <mergeCell ref="C85:D85"/>
    <mergeCell ref="C86:D86"/>
    <mergeCell ref="C87:D87"/>
    <mergeCell ref="C88:D88"/>
    <mergeCell ref="C90:D90"/>
    <mergeCell ref="C91:D91"/>
    <mergeCell ref="C92:D92"/>
    <mergeCell ref="C93:D93"/>
    <mergeCell ref="C102:D102"/>
    <mergeCell ref="C103:D103"/>
    <mergeCell ref="C104:D104"/>
    <mergeCell ref="C105:D105"/>
    <mergeCell ref="C106:D106"/>
    <mergeCell ref="C107:D107"/>
    <mergeCell ref="C66:D66"/>
    <mergeCell ref="C68:D68"/>
    <mergeCell ref="C59:D59"/>
    <mergeCell ref="C61:D61"/>
    <mergeCell ref="C62:D62"/>
    <mergeCell ref="C63:D63"/>
    <mergeCell ref="C98:D98"/>
    <mergeCell ref="C74:D74"/>
    <mergeCell ref="C75:D75"/>
    <mergeCell ref="C76:D76"/>
    <mergeCell ref="C78:D78"/>
    <mergeCell ref="C69:D69"/>
    <mergeCell ref="C70:D70"/>
    <mergeCell ref="C71:D71"/>
    <mergeCell ref="C73:D73"/>
    <mergeCell ref="C95:D95"/>
    <mergeCell ref="C79:D79"/>
    <mergeCell ref="C80:D80"/>
    <mergeCell ref="C81:D81"/>
    <mergeCell ref="C96:D96"/>
    <mergeCell ref="C97:D97"/>
    <mergeCell ref="C56:D56"/>
    <mergeCell ref="C57:D57"/>
    <mergeCell ref="C58:D58"/>
    <mergeCell ref="C50:D50"/>
    <mergeCell ref="C52:D52"/>
    <mergeCell ref="C53:D53"/>
    <mergeCell ref="C54:D54"/>
    <mergeCell ref="C64:D64"/>
    <mergeCell ref="C65:D65"/>
    <mergeCell ref="C46:D46"/>
    <mergeCell ref="C47:D47"/>
    <mergeCell ref="C48:D48"/>
    <mergeCell ref="C49:D49"/>
    <mergeCell ref="C41:D41"/>
    <mergeCell ref="C43:D43"/>
    <mergeCell ref="C44:D44"/>
    <mergeCell ref="C45:D45"/>
    <mergeCell ref="C55:D55"/>
    <mergeCell ref="C23:D23"/>
    <mergeCell ref="C24:D24"/>
    <mergeCell ref="C25:D25"/>
    <mergeCell ref="C16:D16"/>
    <mergeCell ref="C18:D18"/>
    <mergeCell ref="C19:D19"/>
    <mergeCell ref="C20:D20"/>
    <mergeCell ref="C39:D39"/>
    <mergeCell ref="C40:D40"/>
    <mergeCell ref="C26:D26"/>
    <mergeCell ref="C27:D27"/>
    <mergeCell ref="C28:D28"/>
    <mergeCell ref="C29:D29"/>
    <mergeCell ref="C30:D30"/>
    <mergeCell ref="C34:D34"/>
    <mergeCell ref="C35:D35"/>
    <mergeCell ref="C36:D36"/>
    <mergeCell ref="C37:D37"/>
    <mergeCell ref="C38:D38"/>
    <mergeCell ref="C14:D14"/>
    <mergeCell ref="C15:D15"/>
    <mergeCell ref="A1:G1"/>
    <mergeCell ref="C9:D9"/>
    <mergeCell ref="C10:D10"/>
    <mergeCell ref="C11:D11"/>
    <mergeCell ref="C12:D12"/>
    <mergeCell ref="C13:D13"/>
    <mergeCell ref="C21:D2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2"/>
  <sheetViews>
    <sheetView showGridLines="0" showZeros="0" topLeftCell="A97" zoomScaleNormal="100" workbookViewId="0">
      <selection activeCell="C107" sqref="C107:C112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405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159</v>
      </c>
      <c r="C7" s="88" t="s">
        <v>260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261</v>
      </c>
      <c r="C8" s="97" t="s">
        <v>262</v>
      </c>
      <c r="D8" s="98" t="s">
        <v>56</v>
      </c>
      <c r="E8" s="99">
        <v>2</v>
      </c>
      <c r="F8" s="100">
        <v>468</v>
      </c>
      <c r="G8" s="101">
        <f>E8*F8</f>
        <v>936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5" t="s">
        <v>263</v>
      </c>
      <c r="D9" s="176"/>
      <c r="E9" s="176"/>
      <c r="F9" s="176"/>
      <c r="G9" s="177"/>
      <c r="I9" s="107"/>
      <c r="K9" s="107"/>
      <c r="L9" s="108" t="s">
        <v>263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264</v>
      </c>
      <c r="C10" s="97" t="s">
        <v>265</v>
      </c>
      <c r="D10" s="98" t="s">
        <v>56</v>
      </c>
      <c r="E10" s="99">
        <v>8</v>
      </c>
      <c r="F10" s="100">
        <v>509</v>
      </c>
      <c r="G10" s="101">
        <f>E10*F10</f>
        <v>4072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5" t="s">
        <v>263</v>
      </c>
      <c r="D11" s="176"/>
      <c r="E11" s="176"/>
      <c r="F11" s="176"/>
      <c r="G11" s="177"/>
      <c r="I11" s="107"/>
      <c r="K11" s="107"/>
      <c r="L11" s="108" t="s">
        <v>263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266</v>
      </c>
      <c r="C12" s="97" t="s">
        <v>267</v>
      </c>
      <c r="D12" s="98" t="s">
        <v>56</v>
      </c>
      <c r="E12" s="99">
        <v>2</v>
      </c>
      <c r="F12" s="100">
        <v>768</v>
      </c>
      <c r="G12" s="101">
        <f>E12*F12</f>
        <v>1536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5" t="s">
        <v>263</v>
      </c>
      <c r="D13" s="176"/>
      <c r="E13" s="176"/>
      <c r="F13" s="176"/>
      <c r="G13" s="177"/>
      <c r="I13" s="107"/>
      <c r="K13" s="107"/>
      <c r="L13" s="108" t="s">
        <v>263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268</v>
      </c>
      <c r="C14" s="97" t="s">
        <v>269</v>
      </c>
      <c r="D14" s="98" t="s">
        <v>56</v>
      </c>
      <c r="E14" s="99">
        <v>18</v>
      </c>
      <c r="F14" s="100">
        <v>713</v>
      </c>
      <c r="G14" s="101">
        <f>E14*F14</f>
        <v>12834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5" t="s">
        <v>270</v>
      </c>
      <c r="D15" s="176"/>
      <c r="E15" s="176"/>
      <c r="F15" s="176"/>
      <c r="G15" s="177"/>
      <c r="I15" s="107"/>
      <c r="K15" s="107"/>
      <c r="L15" s="108" t="s">
        <v>270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271</v>
      </c>
      <c r="C16" s="97" t="s">
        <v>272</v>
      </c>
      <c r="D16" s="98" t="s">
        <v>56</v>
      </c>
      <c r="E16" s="99">
        <v>3</v>
      </c>
      <c r="F16" s="100">
        <v>409</v>
      </c>
      <c r="G16" s="101">
        <f>E16*F16</f>
        <v>1227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5" t="s">
        <v>270</v>
      </c>
      <c r="D17" s="176"/>
      <c r="E17" s="176"/>
      <c r="F17" s="176"/>
      <c r="G17" s="177"/>
      <c r="I17" s="107"/>
      <c r="K17" s="107"/>
      <c r="L17" s="108" t="s">
        <v>270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273</v>
      </c>
      <c r="C18" s="97" t="s">
        <v>274</v>
      </c>
      <c r="D18" s="98" t="s">
        <v>56</v>
      </c>
      <c r="E18" s="99">
        <v>12</v>
      </c>
      <c r="F18" s="100">
        <v>557</v>
      </c>
      <c r="G18" s="101">
        <f>E18*F18</f>
        <v>6684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5" t="s">
        <v>270</v>
      </c>
      <c r="D19" s="176"/>
      <c r="E19" s="176"/>
      <c r="F19" s="176"/>
      <c r="G19" s="177"/>
      <c r="I19" s="107"/>
      <c r="K19" s="107"/>
      <c r="L19" s="108" t="s">
        <v>270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275</v>
      </c>
      <c r="C20" s="97" t="s">
        <v>276</v>
      </c>
      <c r="D20" s="98" t="s">
        <v>237</v>
      </c>
      <c r="E20" s="99">
        <v>2</v>
      </c>
      <c r="F20" s="100">
        <v>83.9</v>
      </c>
      <c r="G20" s="101">
        <f>E20*F20</f>
        <v>167.8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277</v>
      </c>
      <c r="C21" s="97" t="s">
        <v>278</v>
      </c>
      <c r="D21" s="98" t="s">
        <v>237</v>
      </c>
      <c r="E21" s="99">
        <v>2</v>
      </c>
      <c r="F21" s="100">
        <v>92.9</v>
      </c>
      <c r="G21" s="101">
        <f>E21*F21</f>
        <v>185.8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279</v>
      </c>
      <c r="C22" s="97" t="s">
        <v>280</v>
      </c>
      <c r="D22" s="98" t="s">
        <v>237</v>
      </c>
      <c r="E22" s="99">
        <v>2</v>
      </c>
      <c r="F22" s="100">
        <v>138</v>
      </c>
      <c r="G22" s="101">
        <f>E22*F22</f>
        <v>276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281</v>
      </c>
      <c r="C23" s="97" t="s">
        <v>282</v>
      </c>
      <c r="D23" s="98" t="s">
        <v>56</v>
      </c>
      <c r="E23" s="99">
        <v>45</v>
      </c>
      <c r="F23" s="100">
        <v>26.4</v>
      </c>
      <c r="G23" s="101">
        <f>E23*F23</f>
        <v>1188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5" t="s">
        <v>283</v>
      </c>
      <c r="D24" s="176"/>
      <c r="E24" s="176"/>
      <c r="F24" s="176"/>
      <c r="G24" s="177"/>
      <c r="I24" s="107"/>
      <c r="K24" s="107"/>
      <c r="L24" s="108" t="s">
        <v>283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284</v>
      </c>
      <c r="C25" s="97" t="s">
        <v>285</v>
      </c>
      <c r="D25" s="98" t="s">
        <v>286</v>
      </c>
      <c r="E25" s="99">
        <v>10</v>
      </c>
      <c r="F25" s="100">
        <v>330</v>
      </c>
      <c r="G25" s="101">
        <f>E25*F25</f>
        <v>3300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159</v>
      </c>
      <c r="C26" s="116" t="s">
        <v>260</v>
      </c>
      <c r="D26" s="117"/>
      <c r="E26" s="118"/>
      <c r="F26" s="118"/>
      <c r="G26" s="119">
        <f>SUM(G7:G25)</f>
        <v>32406.6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32406.6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287</v>
      </c>
      <c r="C27" s="88" t="s">
        <v>288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289</v>
      </c>
      <c r="C28" s="97" t="s">
        <v>290</v>
      </c>
      <c r="D28" s="98" t="s">
        <v>56</v>
      </c>
      <c r="E28" s="99">
        <v>40</v>
      </c>
      <c r="F28" s="100">
        <v>274</v>
      </c>
      <c r="G28" s="101">
        <f>E28*F28</f>
        <v>10960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291</v>
      </c>
      <c r="C29" s="97" t="s">
        <v>292</v>
      </c>
      <c r="D29" s="98" t="s">
        <v>56</v>
      </c>
      <c r="E29" s="99">
        <v>20</v>
      </c>
      <c r="F29" s="100">
        <v>326</v>
      </c>
      <c r="G29" s="101">
        <f>E29*F29</f>
        <v>6520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293</v>
      </c>
      <c r="C30" s="97" t="s">
        <v>294</v>
      </c>
      <c r="D30" s="98" t="s">
        <v>56</v>
      </c>
      <c r="E30" s="99">
        <v>10</v>
      </c>
      <c r="F30" s="100">
        <v>418</v>
      </c>
      <c r="G30" s="101">
        <f>E30*F30</f>
        <v>4180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295</v>
      </c>
      <c r="C31" s="97" t="s">
        <v>296</v>
      </c>
      <c r="D31" s="98" t="s">
        <v>56</v>
      </c>
      <c r="E31" s="99">
        <v>30</v>
      </c>
      <c r="F31" s="100">
        <v>66.099999999999994</v>
      </c>
      <c r="G31" s="101">
        <f>E31*F31</f>
        <v>1982.9999999999998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5" t="s">
        <v>297</v>
      </c>
      <c r="D32" s="176"/>
      <c r="E32" s="176"/>
      <c r="F32" s="176"/>
      <c r="G32" s="177"/>
      <c r="I32" s="107"/>
      <c r="K32" s="107"/>
      <c r="L32" s="108" t="s">
        <v>297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298</v>
      </c>
      <c r="C33" s="97" t="s">
        <v>299</v>
      </c>
      <c r="D33" s="98" t="s">
        <v>56</v>
      </c>
      <c r="E33" s="99">
        <v>5</v>
      </c>
      <c r="F33" s="100">
        <v>75.3</v>
      </c>
      <c r="G33" s="101">
        <f>E33*F33</f>
        <v>376.5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5" t="s">
        <v>297</v>
      </c>
      <c r="D34" s="176"/>
      <c r="E34" s="176"/>
      <c r="F34" s="176"/>
      <c r="G34" s="177"/>
      <c r="I34" s="107"/>
      <c r="K34" s="107"/>
      <c r="L34" s="108" t="s">
        <v>297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300</v>
      </c>
      <c r="C35" s="97" t="s">
        <v>296</v>
      </c>
      <c r="D35" s="98" t="s">
        <v>56</v>
      </c>
      <c r="E35" s="99">
        <v>30</v>
      </c>
      <c r="F35" s="100">
        <v>141</v>
      </c>
      <c r="G35" s="101">
        <f>E35*F35</f>
        <v>4230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5" t="s">
        <v>301</v>
      </c>
      <c r="D36" s="176"/>
      <c r="E36" s="176"/>
      <c r="F36" s="176"/>
      <c r="G36" s="177"/>
      <c r="I36" s="107"/>
      <c r="K36" s="107"/>
      <c r="L36" s="108" t="s">
        <v>301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302</v>
      </c>
      <c r="C37" s="97" t="s">
        <v>299</v>
      </c>
      <c r="D37" s="98" t="s">
        <v>56</v>
      </c>
      <c r="E37" s="99">
        <v>5</v>
      </c>
      <c r="F37" s="100">
        <v>179</v>
      </c>
      <c r="G37" s="101">
        <f>E37*F37</f>
        <v>895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5" t="s">
        <v>301</v>
      </c>
      <c r="D38" s="176"/>
      <c r="E38" s="176"/>
      <c r="F38" s="176"/>
      <c r="G38" s="177"/>
      <c r="I38" s="107"/>
      <c r="K38" s="107"/>
      <c r="L38" s="108" t="s">
        <v>301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303</v>
      </c>
      <c r="C39" s="97" t="s">
        <v>304</v>
      </c>
      <c r="D39" s="98" t="s">
        <v>237</v>
      </c>
      <c r="E39" s="99">
        <v>1</v>
      </c>
      <c r="F39" s="100">
        <v>261</v>
      </c>
      <c r="G39" s="101">
        <f t="shared" ref="G39:G52" si="0">E39*F39</f>
        <v>261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305</v>
      </c>
      <c r="C40" s="97" t="s">
        <v>306</v>
      </c>
      <c r="D40" s="98" t="s">
        <v>237</v>
      </c>
      <c r="E40" s="99">
        <v>2</v>
      </c>
      <c r="F40" s="100">
        <v>371</v>
      </c>
      <c r="G40" s="101">
        <f t="shared" si="0"/>
        <v>742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307</v>
      </c>
      <c r="C41" s="97" t="s">
        <v>308</v>
      </c>
      <c r="D41" s="98" t="s">
        <v>237</v>
      </c>
      <c r="E41" s="99">
        <v>6</v>
      </c>
      <c r="F41" s="100">
        <v>227</v>
      </c>
      <c r="G41" s="101">
        <f t="shared" si="0"/>
        <v>1362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309</v>
      </c>
      <c r="C42" s="97" t="s">
        <v>310</v>
      </c>
      <c r="D42" s="98" t="s">
        <v>237</v>
      </c>
      <c r="E42" s="99">
        <v>4</v>
      </c>
      <c r="F42" s="100">
        <v>186</v>
      </c>
      <c r="G42" s="101">
        <f t="shared" si="0"/>
        <v>744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311</v>
      </c>
      <c r="C43" s="97" t="s">
        <v>312</v>
      </c>
      <c r="D43" s="98" t="s">
        <v>313</v>
      </c>
      <c r="E43" s="99">
        <v>2</v>
      </c>
      <c r="F43" s="100">
        <v>418</v>
      </c>
      <c r="G43" s="101">
        <f t="shared" si="0"/>
        <v>836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314</v>
      </c>
      <c r="C44" s="97" t="s">
        <v>315</v>
      </c>
      <c r="D44" s="98" t="s">
        <v>237</v>
      </c>
      <c r="E44" s="99">
        <v>3</v>
      </c>
      <c r="F44" s="100">
        <v>260</v>
      </c>
      <c r="G44" s="101">
        <f t="shared" si="0"/>
        <v>780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316</v>
      </c>
      <c r="C45" s="97" t="s">
        <v>317</v>
      </c>
      <c r="D45" s="98" t="s">
        <v>237</v>
      </c>
      <c r="E45" s="99">
        <v>2</v>
      </c>
      <c r="F45" s="100">
        <v>102</v>
      </c>
      <c r="G45" s="101">
        <f t="shared" si="0"/>
        <v>204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318</v>
      </c>
      <c r="C46" s="97" t="s">
        <v>319</v>
      </c>
      <c r="D46" s="98" t="s">
        <v>237</v>
      </c>
      <c r="E46" s="99">
        <v>2</v>
      </c>
      <c r="F46" s="100">
        <v>130</v>
      </c>
      <c r="G46" s="101">
        <f t="shared" si="0"/>
        <v>260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320</v>
      </c>
      <c r="C47" s="97" t="s">
        <v>321</v>
      </c>
      <c r="D47" s="98" t="s">
        <v>237</v>
      </c>
      <c r="E47" s="99">
        <v>4</v>
      </c>
      <c r="F47" s="100">
        <v>194</v>
      </c>
      <c r="G47" s="101">
        <f t="shared" si="0"/>
        <v>776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322</v>
      </c>
      <c r="C48" s="97" t="s">
        <v>323</v>
      </c>
      <c r="D48" s="98" t="s">
        <v>237</v>
      </c>
      <c r="E48" s="99">
        <v>1</v>
      </c>
      <c r="F48" s="100">
        <v>437</v>
      </c>
      <c r="G48" s="101">
        <f t="shared" si="0"/>
        <v>437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324</v>
      </c>
      <c r="C49" s="97" t="s">
        <v>325</v>
      </c>
      <c r="D49" s="98" t="s">
        <v>237</v>
      </c>
      <c r="E49" s="99">
        <v>2</v>
      </c>
      <c r="F49" s="100">
        <v>630</v>
      </c>
      <c r="G49" s="101">
        <f t="shared" si="0"/>
        <v>1260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326</v>
      </c>
      <c r="C50" s="97" t="s">
        <v>327</v>
      </c>
      <c r="D50" s="98" t="s">
        <v>56</v>
      </c>
      <c r="E50" s="99">
        <v>70</v>
      </c>
      <c r="F50" s="100">
        <v>58.7</v>
      </c>
      <c r="G50" s="101">
        <f t="shared" si="0"/>
        <v>4109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328</v>
      </c>
      <c r="C51" s="97" t="s">
        <v>329</v>
      </c>
      <c r="D51" s="98" t="s">
        <v>56</v>
      </c>
      <c r="E51" s="99">
        <v>70</v>
      </c>
      <c r="F51" s="100">
        <v>46.9</v>
      </c>
      <c r="G51" s="101">
        <f t="shared" si="0"/>
        <v>3283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330</v>
      </c>
      <c r="C52" s="97" t="s">
        <v>331</v>
      </c>
      <c r="D52" s="98" t="s">
        <v>286</v>
      </c>
      <c r="E52" s="99">
        <v>10</v>
      </c>
      <c r="F52" s="100">
        <v>330</v>
      </c>
      <c r="G52" s="101">
        <f t="shared" si="0"/>
        <v>3300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287</v>
      </c>
      <c r="C53" s="116" t="s">
        <v>288</v>
      </c>
      <c r="D53" s="117"/>
      <c r="E53" s="118"/>
      <c r="F53" s="118"/>
      <c r="G53" s="119">
        <f>SUM(G27:G52)</f>
        <v>47498.5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47498.5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332</v>
      </c>
      <c r="C54" s="88" t="s">
        <v>333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334</v>
      </c>
      <c r="C55" s="97" t="s">
        <v>335</v>
      </c>
      <c r="D55" s="98" t="s">
        <v>237</v>
      </c>
      <c r="E55" s="99">
        <v>2</v>
      </c>
      <c r="F55" s="100">
        <v>5060</v>
      </c>
      <c r="G55" s="101">
        <f>E55*F55</f>
        <v>10120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5" t="s">
        <v>263</v>
      </c>
      <c r="D56" s="176"/>
      <c r="E56" s="176"/>
      <c r="F56" s="176"/>
      <c r="G56" s="177"/>
      <c r="I56" s="107"/>
      <c r="K56" s="107"/>
      <c r="L56" s="108" t="s">
        <v>263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336</v>
      </c>
      <c r="C57" s="97" t="s">
        <v>337</v>
      </c>
      <c r="D57" s="98" t="s">
        <v>237</v>
      </c>
      <c r="E57" s="99">
        <v>2</v>
      </c>
      <c r="F57" s="100">
        <v>650</v>
      </c>
      <c r="G57" s="101">
        <f>E57*F57</f>
        <v>1300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5" t="s">
        <v>263</v>
      </c>
      <c r="D58" s="176"/>
      <c r="E58" s="176"/>
      <c r="F58" s="176"/>
      <c r="G58" s="177"/>
      <c r="I58" s="107"/>
      <c r="K58" s="107"/>
      <c r="L58" s="108" t="s">
        <v>263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338</v>
      </c>
      <c r="C59" s="97" t="s">
        <v>339</v>
      </c>
      <c r="D59" s="98" t="s">
        <v>340</v>
      </c>
      <c r="E59" s="99">
        <v>2</v>
      </c>
      <c r="F59" s="100">
        <v>11700</v>
      </c>
      <c r="G59" s="101">
        <f>E59*F59</f>
        <v>23400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5" t="s">
        <v>341</v>
      </c>
      <c r="D60" s="176"/>
      <c r="E60" s="176"/>
      <c r="F60" s="176"/>
      <c r="G60" s="177"/>
      <c r="I60" s="107"/>
      <c r="K60" s="107"/>
      <c r="L60" s="108" t="s">
        <v>341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342</v>
      </c>
      <c r="C61" s="97" t="s">
        <v>343</v>
      </c>
      <c r="D61" s="98" t="s">
        <v>237</v>
      </c>
      <c r="E61" s="99">
        <v>2</v>
      </c>
      <c r="F61" s="100">
        <v>1235</v>
      </c>
      <c r="G61" s="101">
        <f>E61*F61</f>
        <v>2470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5" t="s">
        <v>263</v>
      </c>
      <c r="D62" s="176"/>
      <c r="E62" s="176"/>
      <c r="F62" s="176"/>
      <c r="G62" s="177"/>
      <c r="I62" s="107"/>
      <c r="K62" s="107"/>
      <c r="L62" s="108" t="s">
        <v>263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344</v>
      </c>
      <c r="C63" s="97" t="s">
        <v>345</v>
      </c>
      <c r="D63" s="98" t="s">
        <v>237</v>
      </c>
      <c r="E63" s="99">
        <v>2</v>
      </c>
      <c r="F63" s="100">
        <v>594</v>
      </c>
      <c r="G63" s="101">
        <f>E63*F63</f>
        <v>1188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346</v>
      </c>
      <c r="C64" s="97" t="s">
        <v>347</v>
      </c>
      <c r="D64" s="98" t="s">
        <v>237</v>
      </c>
      <c r="E64" s="99">
        <v>2</v>
      </c>
      <c r="F64" s="100">
        <v>1170</v>
      </c>
      <c r="G64" s="101">
        <f>E64*F64</f>
        <v>2340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348</v>
      </c>
      <c r="C65" s="97" t="s">
        <v>349</v>
      </c>
      <c r="D65" s="98" t="s">
        <v>237</v>
      </c>
      <c r="E65" s="99">
        <v>2</v>
      </c>
      <c r="F65" s="100">
        <v>3180</v>
      </c>
      <c r="G65" s="101">
        <f>E65*F65</f>
        <v>6360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5" t="s">
        <v>350</v>
      </c>
      <c r="D66" s="176"/>
      <c r="E66" s="176"/>
      <c r="F66" s="176"/>
      <c r="G66" s="177"/>
      <c r="I66" s="107"/>
      <c r="K66" s="107"/>
      <c r="L66" s="108" t="s">
        <v>350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351</v>
      </c>
      <c r="C67" s="97" t="s">
        <v>352</v>
      </c>
      <c r="D67" s="98" t="s">
        <v>237</v>
      </c>
      <c r="E67" s="99">
        <v>2</v>
      </c>
      <c r="F67" s="100">
        <v>2250</v>
      </c>
      <c r="G67" s="101">
        <f>E67*F67</f>
        <v>4500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5" t="s">
        <v>263</v>
      </c>
      <c r="D68" s="176"/>
      <c r="E68" s="176"/>
      <c r="F68" s="176"/>
      <c r="G68" s="177"/>
      <c r="I68" s="107"/>
      <c r="K68" s="107"/>
      <c r="L68" s="108" t="s">
        <v>263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344</v>
      </c>
      <c r="C69" s="97" t="s">
        <v>345</v>
      </c>
      <c r="D69" s="98" t="s">
        <v>237</v>
      </c>
      <c r="E69" s="99">
        <v>2</v>
      </c>
      <c r="F69" s="100">
        <v>594</v>
      </c>
      <c r="G69" s="101">
        <f>E69*F69</f>
        <v>1188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353</v>
      </c>
      <c r="C70" s="97" t="s">
        <v>354</v>
      </c>
      <c r="D70" s="98" t="s">
        <v>237</v>
      </c>
      <c r="E70" s="99">
        <v>2</v>
      </c>
      <c r="F70" s="100">
        <v>12800</v>
      </c>
      <c r="G70" s="101">
        <f>E70*F70</f>
        <v>25600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355</v>
      </c>
      <c r="C71" s="97" t="s">
        <v>356</v>
      </c>
      <c r="D71" s="98" t="s">
        <v>237</v>
      </c>
      <c r="E71" s="99">
        <v>2</v>
      </c>
      <c r="F71" s="100">
        <v>5570</v>
      </c>
      <c r="G71" s="101">
        <f>E71*F71</f>
        <v>11140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ht="22.5" x14ac:dyDescent="0.2">
      <c r="A72" s="95">
        <v>44</v>
      </c>
      <c r="B72" s="96" t="s">
        <v>357</v>
      </c>
      <c r="C72" s="97" t="s">
        <v>358</v>
      </c>
      <c r="D72" s="98" t="s">
        <v>237</v>
      </c>
      <c r="E72" s="99">
        <v>2</v>
      </c>
      <c r="F72" s="100">
        <v>10600</v>
      </c>
      <c r="G72" s="101">
        <f>E72*F72</f>
        <v>21200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5" t="s">
        <v>359</v>
      </c>
      <c r="D73" s="176"/>
      <c r="E73" s="176"/>
      <c r="F73" s="176"/>
      <c r="G73" s="177"/>
      <c r="I73" s="107"/>
      <c r="K73" s="107"/>
      <c r="L73" s="108" t="s">
        <v>359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344</v>
      </c>
      <c r="C74" s="97" t="s">
        <v>345</v>
      </c>
      <c r="D74" s="98" t="s">
        <v>237</v>
      </c>
      <c r="E74" s="99">
        <v>2</v>
      </c>
      <c r="F74" s="100">
        <v>594</v>
      </c>
      <c r="G74" s="101">
        <f>E74*F74</f>
        <v>1188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357</v>
      </c>
      <c r="C75" s="97" t="s">
        <v>358</v>
      </c>
      <c r="D75" s="98" t="s">
        <v>237</v>
      </c>
      <c r="E75" s="99">
        <v>2</v>
      </c>
      <c r="F75" s="100">
        <v>11400</v>
      </c>
      <c r="G75" s="101">
        <f>E75*F75</f>
        <v>22800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360</v>
      </c>
      <c r="C76" s="97" t="s">
        <v>361</v>
      </c>
      <c r="D76" s="98" t="s">
        <v>237</v>
      </c>
      <c r="E76" s="99">
        <v>2</v>
      </c>
      <c r="F76" s="100">
        <v>6500</v>
      </c>
      <c r="G76" s="101">
        <f>E76*F76</f>
        <v>13000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362</v>
      </c>
      <c r="C77" s="97" t="s">
        <v>363</v>
      </c>
      <c r="D77" s="98" t="s">
        <v>237</v>
      </c>
      <c r="E77" s="99">
        <v>4</v>
      </c>
      <c r="F77" s="100">
        <v>255</v>
      </c>
      <c r="G77" s="101">
        <f>E77*F77</f>
        <v>1020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364</v>
      </c>
      <c r="C78" s="97" t="s">
        <v>143</v>
      </c>
      <c r="D78" s="98" t="s">
        <v>286</v>
      </c>
      <c r="E78" s="99">
        <v>10</v>
      </c>
      <c r="F78" s="100">
        <v>330</v>
      </c>
      <c r="G78" s="101">
        <f>E78*F78</f>
        <v>3300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332</v>
      </c>
      <c r="C79" s="116" t="s">
        <v>333</v>
      </c>
      <c r="D79" s="117"/>
      <c r="E79" s="118"/>
      <c r="F79" s="118"/>
      <c r="G79" s="119">
        <f>SUM(G54:G78)</f>
        <v>152114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152114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365</v>
      </c>
      <c r="C80" s="88" t="s">
        <v>366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367</v>
      </c>
      <c r="C81" s="97" t="s">
        <v>368</v>
      </c>
      <c r="D81" s="98" t="s">
        <v>237</v>
      </c>
      <c r="E81" s="99">
        <v>4</v>
      </c>
      <c r="F81" s="100">
        <v>235</v>
      </c>
      <c r="G81" s="101">
        <f>E81*F81</f>
        <v>940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369</v>
      </c>
      <c r="C82" s="97" t="s">
        <v>370</v>
      </c>
      <c r="D82" s="98" t="s">
        <v>56</v>
      </c>
      <c r="E82" s="99">
        <v>10</v>
      </c>
      <c r="F82" s="100">
        <v>468</v>
      </c>
      <c r="G82" s="101">
        <f>E82*F82</f>
        <v>4680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371</v>
      </c>
      <c r="C83" s="97" t="s">
        <v>372</v>
      </c>
      <c r="D83" s="98" t="s">
        <v>237</v>
      </c>
      <c r="E83" s="99">
        <v>4</v>
      </c>
      <c r="F83" s="100">
        <v>200</v>
      </c>
      <c r="G83" s="101">
        <f>E83*F83</f>
        <v>800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373</v>
      </c>
      <c r="C84" s="97" t="s">
        <v>374</v>
      </c>
      <c r="D84" s="98" t="s">
        <v>56</v>
      </c>
      <c r="E84" s="99">
        <v>10</v>
      </c>
      <c r="F84" s="100">
        <v>22.5</v>
      </c>
      <c r="G84" s="101">
        <f>E84*F84</f>
        <v>225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375</v>
      </c>
      <c r="C85" s="97" t="s">
        <v>376</v>
      </c>
      <c r="D85" s="98" t="s">
        <v>56</v>
      </c>
      <c r="E85" s="99">
        <v>10</v>
      </c>
      <c r="F85" s="100">
        <v>29.6</v>
      </c>
      <c r="G85" s="101">
        <f>E85*F85</f>
        <v>296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5" t="s">
        <v>377</v>
      </c>
      <c r="D86" s="176"/>
      <c r="E86" s="176"/>
      <c r="F86" s="176"/>
      <c r="G86" s="177"/>
      <c r="I86" s="107"/>
      <c r="K86" s="107"/>
      <c r="L86" s="108" t="s">
        <v>377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378</v>
      </c>
      <c r="C87" s="97" t="s">
        <v>379</v>
      </c>
      <c r="D87" s="98" t="s">
        <v>56</v>
      </c>
      <c r="E87" s="99">
        <v>10</v>
      </c>
      <c r="F87" s="100">
        <v>117</v>
      </c>
      <c r="G87" s="101">
        <f>E87*F87</f>
        <v>1170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380</v>
      </c>
      <c r="C88" s="97" t="s">
        <v>381</v>
      </c>
      <c r="D88" s="98" t="s">
        <v>237</v>
      </c>
      <c r="E88" s="99">
        <v>2</v>
      </c>
      <c r="F88" s="100">
        <v>2025</v>
      </c>
      <c r="G88" s="101">
        <f>E88*F88</f>
        <v>4050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5" t="s">
        <v>382</v>
      </c>
      <c r="D89" s="176"/>
      <c r="E89" s="176"/>
      <c r="F89" s="176"/>
      <c r="G89" s="177"/>
      <c r="I89" s="107"/>
      <c r="K89" s="107"/>
      <c r="L89" s="108" t="s">
        <v>382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383</v>
      </c>
      <c r="C90" s="97" t="s">
        <v>384</v>
      </c>
      <c r="D90" s="98" t="s">
        <v>237</v>
      </c>
      <c r="E90" s="99">
        <v>2</v>
      </c>
      <c r="F90" s="100">
        <v>310</v>
      </c>
      <c r="G90" s="101">
        <f>E90*F90</f>
        <v>620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385</v>
      </c>
      <c r="C91" s="97" t="s">
        <v>386</v>
      </c>
      <c r="D91" s="98" t="s">
        <v>237</v>
      </c>
      <c r="E91" s="99">
        <v>2</v>
      </c>
      <c r="F91" s="100">
        <v>3767</v>
      </c>
      <c r="G91" s="101">
        <f>E91*F91</f>
        <v>7534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387</v>
      </c>
      <c r="C92" s="97" t="s">
        <v>388</v>
      </c>
      <c r="D92" s="98" t="s">
        <v>237</v>
      </c>
      <c r="E92" s="99">
        <v>2</v>
      </c>
      <c r="F92" s="100">
        <v>285</v>
      </c>
      <c r="G92" s="101">
        <f>E92*F92</f>
        <v>570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389</v>
      </c>
      <c r="C93" s="97" t="s">
        <v>390</v>
      </c>
      <c r="D93" s="98" t="s">
        <v>340</v>
      </c>
      <c r="E93" s="99">
        <v>1</v>
      </c>
      <c r="F93" s="100">
        <v>10000</v>
      </c>
      <c r="G93" s="101">
        <f>E93*F93</f>
        <v>10000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365</v>
      </c>
      <c r="C94" s="116" t="s">
        <v>366</v>
      </c>
      <c r="D94" s="117"/>
      <c r="E94" s="118"/>
      <c r="F94" s="118"/>
      <c r="G94" s="119">
        <f>SUM(G80:G93)</f>
        <v>30885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30885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391</v>
      </c>
      <c r="C95" s="88" t="s">
        <v>392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393</v>
      </c>
      <c r="C96" s="97" t="s">
        <v>394</v>
      </c>
      <c r="D96" s="98" t="s">
        <v>395</v>
      </c>
      <c r="E96" s="99">
        <v>1</v>
      </c>
      <c r="F96" s="100">
        <v>10000</v>
      </c>
      <c r="G96" s="101">
        <f>E96*F96</f>
        <v>10000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5" t="s">
        <v>396</v>
      </c>
      <c r="D97" s="176"/>
      <c r="E97" s="176"/>
      <c r="F97" s="176"/>
      <c r="G97" s="177"/>
      <c r="I97" s="107"/>
      <c r="K97" s="107"/>
      <c r="L97" s="108" t="s">
        <v>396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391</v>
      </c>
      <c r="C98" s="116" t="s">
        <v>392</v>
      </c>
      <c r="D98" s="117"/>
      <c r="E98" s="118"/>
      <c r="F98" s="118"/>
      <c r="G98" s="119">
        <f>SUM(G95:G97)</f>
        <v>10000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10000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142</v>
      </c>
      <c r="C99" s="88" t="s">
        <v>397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398</v>
      </c>
      <c r="C100" s="97" t="s">
        <v>399</v>
      </c>
      <c r="D100" s="98" t="s">
        <v>286</v>
      </c>
      <c r="E100" s="99">
        <v>30</v>
      </c>
      <c r="F100" s="100">
        <v>330</v>
      </c>
      <c r="G100" s="101">
        <f>E100*F100</f>
        <v>9900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5" t="s">
        <v>400</v>
      </c>
      <c r="D101" s="176"/>
      <c r="E101" s="176"/>
      <c r="F101" s="176"/>
      <c r="G101" s="177"/>
      <c r="I101" s="107"/>
      <c r="K101" s="107"/>
      <c r="L101" s="108" t="s">
        <v>400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401</v>
      </c>
      <c r="C102" s="97" t="s">
        <v>402</v>
      </c>
      <c r="D102" s="98" t="s">
        <v>286</v>
      </c>
      <c r="E102" s="99">
        <v>10</v>
      </c>
      <c r="F102" s="100">
        <v>330</v>
      </c>
      <c r="G102" s="101">
        <f>E102*F102</f>
        <v>3300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403</v>
      </c>
      <c r="C103" s="97" t="s">
        <v>404</v>
      </c>
      <c r="D103" s="98" t="s">
        <v>286</v>
      </c>
      <c r="E103" s="99">
        <v>3</v>
      </c>
      <c r="F103" s="100">
        <v>330</v>
      </c>
      <c r="G103" s="101">
        <f>E103*F103</f>
        <v>990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142</v>
      </c>
      <c r="C104" s="116" t="s">
        <v>397</v>
      </c>
      <c r="D104" s="117"/>
      <c r="E104" s="118"/>
      <c r="F104" s="118"/>
      <c r="G104" s="119">
        <f>SUM(G99:G103)</f>
        <v>14190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14190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287094.09999999998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A157" s="135"/>
      <c r="B157" s="135"/>
    </row>
    <row r="158" spans="1:7" x14ac:dyDescent="0.2">
      <c r="C158" s="136"/>
      <c r="D158" s="136"/>
      <c r="E158" s="137"/>
      <c r="F158" s="136"/>
      <c r="G158" s="138"/>
    </row>
    <row r="159" spans="1:7" x14ac:dyDescent="0.2">
      <c r="A159" s="135"/>
      <c r="B159" s="135"/>
    </row>
    <row r="1076" spans="1:7" x14ac:dyDescent="0.2">
      <c r="A1076" s="139"/>
      <c r="B1076" s="140"/>
      <c r="C1076" s="141" t="s">
        <v>33</v>
      </c>
      <c r="D1076" s="142"/>
      <c r="F1076" s="80"/>
      <c r="G1076" s="107">
        <v>100000</v>
      </c>
    </row>
    <row r="1077" spans="1:7" x14ac:dyDescent="0.2">
      <c r="A1077" s="139"/>
      <c r="B1077" s="140"/>
      <c r="C1077" s="141" t="s">
        <v>34</v>
      </c>
      <c r="D1077" s="142"/>
      <c r="F1077" s="80"/>
      <c r="G1077" s="107">
        <v>100000</v>
      </c>
    </row>
    <row r="1078" spans="1:7" x14ac:dyDescent="0.2">
      <c r="A1078" s="139"/>
      <c r="B1078" s="140"/>
      <c r="C1078" s="141" t="s">
        <v>35</v>
      </c>
      <c r="D1078" s="142"/>
      <c r="F1078" s="80"/>
      <c r="G1078" s="107">
        <v>100000</v>
      </c>
    </row>
    <row r="1079" spans="1:7" x14ac:dyDescent="0.2">
      <c r="A1079" s="139"/>
      <c r="B1079" s="140"/>
      <c r="C1079" s="141" t="s">
        <v>36</v>
      </c>
      <c r="D1079" s="142"/>
      <c r="F1079" s="80"/>
      <c r="G1079" s="107">
        <v>100000</v>
      </c>
    </row>
    <row r="1080" spans="1:7" x14ac:dyDescent="0.2">
      <c r="A1080" s="139"/>
      <c r="B1080" s="140"/>
      <c r="C1080" s="141" t="s">
        <v>37</v>
      </c>
      <c r="D1080" s="142"/>
      <c r="F1080" s="80"/>
      <c r="G1080" s="107">
        <v>100000</v>
      </c>
    </row>
    <row r="1081" spans="1:7" x14ac:dyDescent="0.2">
      <c r="A1081" s="139"/>
      <c r="B1081" s="140"/>
      <c r="C1081" s="141" t="s">
        <v>38</v>
      </c>
      <c r="D1081" s="142"/>
      <c r="F1081" s="80"/>
      <c r="G1081" s="107">
        <v>100000</v>
      </c>
    </row>
    <row r="1082" spans="1:7" x14ac:dyDescent="0.2">
      <c r="A1082" s="139"/>
      <c r="B1082" s="140"/>
      <c r="C1082" s="141" t="s">
        <v>39</v>
      </c>
      <c r="D1082" s="142"/>
      <c r="F1082" s="80"/>
      <c r="G1082" s="107">
        <v>100000</v>
      </c>
    </row>
  </sheetData>
  <mergeCells count="23"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  <mergeCell ref="A1:G1"/>
    <mergeCell ref="C9:G9"/>
    <mergeCell ref="C11:G11"/>
    <mergeCell ref="C13:G13"/>
    <mergeCell ref="C15:G15"/>
    <mergeCell ref="C17:G17"/>
    <mergeCell ref="C19:G19"/>
    <mergeCell ref="C24:G24"/>
    <mergeCell ref="C73:G73"/>
    <mergeCell ref="C32:G32"/>
    <mergeCell ref="C34:G34"/>
    <mergeCell ref="C36:G36"/>
    <mergeCell ref="C38:G3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3"/>
  <sheetViews>
    <sheetView showGridLines="0" showZeros="0" topLeftCell="A28" zoomScaleNormal="100" workbookViewId="0">
      <selection activeCell="C47" sqref="C47:C51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471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406</v>
      </c>
      <c r="C7" s="88" t="s">
        <v>407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408</v>
      </c>
      <c r="C8" s="97" t="s">
        <v>409</v>
      </c>
      <c r="D8" s="98" t="s">
        <v>237</v>
      </c>
      <c r="E8" s="99">
        <v>1</v>
      </c>
      <c r="F8" s="100">
        <v>1546</v>
      </c>
      <c r="G8" s="101">
        <f>E8*F8</f>
        <v>1546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410</v>
      </c>
      <c r="C9" s="97" t="s">
        <v>411</v>
      </c>
      <c r="D9" s="98" t="s">
        <v>237</v>
      </c>
      <c r="E9" s="99">
        <v>1</v>
      </c>
      <c r="F9" s="100">
        <v>1732</v>
      </c>
      <c r="G9" s="101">
        <f>E9*F9</f>
        <v>1732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412</v>
      </c>
      <c r="C10" s="97" t="s">
        <v>413</v>
      </c>
      <c r="D10" s="98" t="s">
        <v>414</v>
      </c>
      <c r="E10" s="99">
        <v>1</v>
      </c>
      <c r="F10" s="100">
        <v>400</v>
      </c>
      <c r="G10" s="101">
        <f>E10*F10</f>
        <v>400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406</v>
      </c>
      <c r="C11" s="116" t="s">
        <v>407</v>
      </c>
      <c r="D11" s="117"/>
      <c r="E11" s="118"/>
      <c r="F11" s="118"/>
      <c r="G11" s="119">
        <f>SUM(G7:G10)</f>
        <v>3678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3678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415</v>
      </c>
      <c r="C12" s="88" t="s">
        <v>416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417</v>
      </c>
      <c r="C13" s="97" t="s">
        <v>418</v>
      </c>
      <c r="D13" s="98" t="s">
        <v>237</v>
      </c>
      <c r="E13" s="99">
        <v>4</v>
      </c>
      <c r="F13" s="100">
        <v>46.53</v>
      </c>
      <c r="G13" s="101">
        <f>E13*F13</f>
        <v>186.12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419</v>
      </c>
      <c r="C14" s="97" t="s">
        <v>420</v>
      </c>
      <c r="D14" s="98" t="s">
        <v>237</v>
      </c>
      <c r="E14" s="99">
        <v>1</v>
      </c>
      <c r="F14" s="100">
        <v>71.48</v>
      </c>
      <c r="G14" s="101">
        <f>E14*F14</f>
        <v>71.48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421</v>
      </c>
      <c r="C15" s="97" t="s">
        <v>422</v>
      </c>
      <c r="D15" s="98" t="s">
        <v>237</v>
      </c>
      <c r="E15" s="99">
        <v>2</v>
      </c>
      <c r="F15" s="100">
        <v>139.07</v>
      </c>
      <c r="G15" s="101">
        <f>E15*F15</f>
        <v>278.14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423</v>
      </c>
      <c r="C16" s="97" t="s">
        <v>424</v>
      </c>
      <c r="D16" s="98" t="s">
        <v>56</v>
      </c>
      <c r="E16" s="99">
        <v>5</v>
      </c>
      <c r="F16" s="100">
        <v>39.44</v>
      </c>
      <c r="G16" s="101">
        <f>E16*F16</f>
        <v>197.2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415</v>
      </c>
      <c r="C17" s="116" t="s">
        <v>416</v>
      </c>
      <c r="D17" s="117"/>
      <c r="E17" s="118"/>
      <c r="F17" s="118"/>
      <c r="G17" s="119">
        <f>SUM(G12:G16)</f>
        <v>732.94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732.94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425</v>
      </c>
      <c r="C18" s="88" t="s">
        <v>426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427</v>
      </c>
      <c r="C19" s="97" t="s">
        <v>428</v>
      </c>
      <c r="D19" s="98" t="s">
        <v>56</v>
      </c>
      <c r="E19" s="99">
        <v>3</v>
      </c>
      <c r="F19" s="100">
        <v>50.4</v>
      </c>
      <c r="G19" s="101">
        <f t="shared" ref="G19:G24" si="0">E19*F19</f>
        <v>151.19999999999999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429</v>
      </c>
      <c r="C20" s="97" t="s">
        <v>430</v>
      </c>
      <c r="D20" s="98" t="s">
        <v>56</v>
      </c>
      <c r="E20" s="99">
        <v>50</v>
      </c>
      <c r="F20" s="100">
        <v>50.4</v>
      </c>
      <c r="G20" s="101">
        <f t="shared" si="0"/>
        <v>2520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431</v>
      </c>
      <c r="C21" s="97" t="s">
        <v>432</v>
      </c>
      <c r="D21" s="98" t="s">
        <v>56</v>
      </c>
      <c r="E21" s="99">
        <v>40</v>
      </c>
      <c r="F21" s="100">
        <v>58.4</v>
      </c>
      <c r="G21" s="101">
        <f t="shared" si="0"/>
        <v>2336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433</v>
      </c>
      <c r="C22" s="97" t="s">
        <v>434</v>
      </c>
      <c r="D22" s="98" t="s">
        <v>56</v>
      </c>
      <c r="E22" s="99">
        <v>20</v>
      </c>
      <c r="F22" s="100">
        <v>46.6</v>
      </c>
      <c r="G22" s="101">
        <f t="shared" si="0"/>
        <v>932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435</v>
      </c>
      <c r="C23" s="97" t="s">
        <v>436</v>
      </c>
      <c r="D23" s="98" t="s">
        <v>56</v>
      </c>
      <c r="E23" s="99">
        <v>20</v>
      </c>
      <c r="F23" s="100">
        <v>131.6</v>
      </c>
      <c r="G23" s="101">
        <f t="shared" si="0"/>
        <v>2632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437</v>
      </c>
      <c r="C24" s="97" t="s">
        <v>438</v>
      </c>
      <c r="D24" s="98" t="s">
        <v>237</v>
      </c>
      <c r="E24" s="99">
        <v>22</v>
      </c>
      <c r="F24" s="100">
        <v>16.7</v>
      </c>
      <c r="G24" s="101">
        <f t="shared" si="0"/>
        <v>367.4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425</v>
      </c>
      <c r="C25" s="116" t="s">
        <v>426</v>
      </c>
      <c r="D25" s="117"/>
      <c r="E25" s="118"/>
      <c r="F25" s="118"/>
      <c r="G25" s="119">
        <f>SUM(G18:G24)</f>
        <v>8938.6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8938.6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439</v>
      </c>
      <c r="C26" s="88" t="s">
        <v>440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441</v>
      </c>
      <c r="C27" s="97" t="s">
        <v>442</v>
      </c>
      <c r="D27" s="98" t="s">
        <v>237</v>
      </c>
      <c r="E27" s="99">
        <v>1</v>
      </c>
      <c r="F27" s="100">
        <v>318</v>
      </c>
      <c r="G27" s="101">
        <f>E27*F27</f>
        <v>318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443</v>
      </c>
      <c r="C28" s="97" t="s">
        <v>444</v>
      </c>
      <c r="D28" s="98" t="s">
        <v>237</v>
      </c>
      <c r="E28" s="99">
        <v>1</v>
      </c>
      <c r="F28" s="100">
        <v>333</v>
      </c>
      <c r="G28" s="101">
        <f>E28*F28</f>
        <v>333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445</v>
      </c>
      <c r="C29" s="97" t="s">
        <v>446</v>
      </c>
      <c r="D29" s="98" t="s">
        <v>237</v>
      </c>
      <c r="E29" s="99">
        <v>2</v>
      </c>
      <c r="F29" s="100">
        <v>303</v>
      </c>
      <c r="G29" s="101">
        <f>E29*F29</f>
        <v>606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447</v>
      </c>
      <c r="C30" s="97" t="s">
        <v>448</v>
      </c>
      <c r="D30" s="98" t="s">
        <v>237</v>
      </c>
      <c r="E30" s="99">
        <v>1</v>
      </c>
      <c r="F30" s="100">
        <v>1453</v>
      </c>
      <c r="G30" s="101">
        <f>E30*F30</f>
        <v>1453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114" t="s">
        <v>30</v>
      </c>
      <c r="B31" s="115" t="s">
        <v>439</v>
      </c>
      <c r="C31" s="116" t="s">
        <v>440</v>
      </c>
      <c r="D31" s="117"/>
      <c r="E31" s="118"/>
      <c r="F31" s="118"/>
      <c r="G31" s="119">
        <f>SUM(G26:G30)</f>
        <v>2710</v>
      </c>
      <c r="H31" s="120"/>
      <c r="I31" s="121">
        <f>SUM(I26:I30)</f>
        <v>0</v>
      </c>
      <c r="J31" s="122"/>
      <c r="K31" s="121">
        <f>SUM(K26:K30)</f>
        <v>0</v>
      </c>
      <c r="O31" s="94"/>
      <c r="X31" s="123">
        <f>K31</f>
        <v>0</v>
      </c>
      <c r="Y31" s="123">
        <f>I31</f>
        <v>0</v>
      </c>
      <c r="Z31" s="124">
        <f>G31</f>
        <v>2710</v>
      </c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25"/>
      <c r="BB31" s="125"/>
      <c r="BC31" s="125"/>
      <c r="BD31" s="125"/>
      <c r="BE31" s="125"/>
      <c r="BF31" s="125"/>
      <c r="BG31" s="104"/>
      <c r="BH31" s="104"/>
      <c r="BI31" s="104"/>
      <c r="BJ31" s="104"/>
      <c r="BK31" s="104"/>
    </row>
    <row r="32" spans="1:104" ht="14.25" customHeight="1" x14ac:dyDescent="0.2">
      <c r="A32" s="86" t="s">
        <v>27</v>
      </c>
      <c r="B32" s="87" t="s">
        <v>449</v>
      </c>
      <c r="C32" s="88" t="s">
        <v>450</v>
      </c>
      <c r="D32" s="89"/>
      <c r="E32" s="90"/>
      <c r="F32" s="90"/>
      <c r="G32" s="91"/>
      <c r="H32" s="92"/>
      <c r="I32" s="93"/>
      <c r="J32" s="92"/>
      <c r="K32" s="93"/>
      <c r="O32" s="94"/>
    </row>
    <row r="33" spans="1:104" ht="22.5" x14ac:dyDescent="0.2">
      <c r="A33" s="95">
        <v>18</v>
      </c>
      <c r="B33" s="96" t="s">
        <v>451</v>
      </c>
      <c r="C33" s="97" t="s">
        <v>452</v>
      </c>
      <c r="D33" s="98" t="s">
        <v>237</v>
      </c>
      <c r="E33" s="99">
        <v>2</v>
      </c>
      <c r="F33" s="100">
        <v>2253</v>
      </c>
      <c r="G33" s="101">
        <f>E33*F33</f>
        <v>4506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1</v>
      </c>
      <c r="AC33" s="104">
        <v>1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1</v>
      </c>
      <c r="CZ33" s="61">
        <v>1</v>
      </c>
    </row>
    <row r="34" spans="1:104" ht="22.5" x14ac:dyDescent="0.2">
      <c r="A34" s="95">
        <v>19</v>
      </c>
      <c r="B34" s="96" t="s">
        <v>453</v>
      </c>
      <c r="C34" s="97" t="s">
        <v>454</v>
      </c>
      <c r="D34" s="98" t="s">
        <v>237</v>
      </c>
      <c r="E34" s="99">
        <v>1</v>
      </c>
      <c r="F34" s="100">
        <v>1919</v>
      </c>
      <c r="G34" s="101">
        <f>E34*F34</f>
        <v>1919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455</v>
      </c>
      <c r="C35" s="97" t="s">
        <v>456</v>
      </c>
      <c r="D35" s="98" t="s">
        <v>237</v>
      </c>
      <c r="E35" s="99">
        <v>1</v>
      </c>
      <c r="F35" s="100">
        <v>2060</v>
      </c>
      <c r="G35" s="101">
        <f>E35*F35</f>
        <v>2060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14" t="s">
        <v>30</v>
      </c>
      <c r="B36" s="115" t="s">
        <v>449</v>
      </c>
      <c r="C36" s="116" t="s">
        <v>450</v>
      </c>
      <c r="D36" s="117"/>
      <c r="E36" s="118"/>
      <c r="F36" s="118"/>
      <c r="G36" s="119">
        <f>SUM(G32:G35)</f>
        <v>8485</v>
      </c>
      <c r="H36" s="120"/>
      <c r="I36" s="121">
        <f>SUM(I32:I35)</f>
        <v>0</v>
      </c>
      <c r="J36" s="122"/>
      <c r="K36" s="121">
        <f>SUM(K32:K35)</f>
        <v>0</v>
      </c>
      <c r="O36" s="94"/>
      <c r="X36" s="123">
        <f>K36</f>
        <v>0</v>
      </c>
      <c r="Y36" s="123">
        <f>I36</f>
        <v>0</v>
      </c>
      <c r="Z36" s="124">
        <f>G36</f>
        <v>8485</v>
      </c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25"/>
      <c r="BB36" s="125"/>
      <c r="BC36" s="125"/>
      <c r="BD36" s="125"/>
      <c r="BE36" s="125"/>
      <c r="BF36" s="125"/>
      <c r="BG36" s="104"/>
      <c r="BH36" s="104"/>
      <c r="BI36" s="104"/>
      <c r="BJ36" s="104"/>
      <c r="BK36" s="104"/>
    </row>
    <row r="37" spans="1:104" ht="14.25" customHeight="1" x14ac:dyDescent="0.2">
      <c r="A37" s="86" t="s">
        <v>27</v>
      </c>
      <c r="B37" s="87" t="s">
        <v>457</v>
      </c>
      <c r="C37" s="88" t="s">
        <v>458</v>
      </c>
      <c r="D37" s="89"/>
      <c r="E37" s="90"/>
      <c r="F37" s="90"/>
      <c r="G37" s="91"/>
      <c r="H37" s="92"/>
      <c r="I37" s="93"/>
      <c r="J37" s="92"/>
      <c r="K37" s="93"/>
      <c r="O37" s="94"/>
    </row>
    <row r="38" spans="1:104" x14ac:dyDescent="0.2">
      <c r="A38" s="95">
        <v>21</v>
      </c>
      <c r="B38" s="96" t="s">
        <v>459</v>
      </c>
      <c r="C38" s="97" t="s">
        <v>460</v>
      </c>
      <c r="D38" s="98" t="s">
        <v>286</v>
      </c>
      <c r="E38" s="99">
        <v>0.5</v>
      </c>
      <c r="F38" s="100">
        <v>500</v>
      </c>
      <c r="G38" s="101">
        <f t="shared" ref="G38:G43" si="3">E38*F38</f>
        <v>250</v>
      </c>
      <c r="H38" s="102">
        <v>0</v>
      </c>
      <c r="I38" s="103">
        <f t="shared" ref="I38:I43" si="4">E38*H38</f>
        <v>0</v>
      </c>
      <c r="J38" s="102">
        <v>0</v>
      </c>
      <c r="K38" s="103">
        <f t="shared" ref="K38:K43" si="5">E38*J38</f>
        <v>0</v>
      </c>
      <c r="O38" s="94"/>
      <c r="Z38" s="104"/>
      <c r="AA38" s="104">
        <v>1</v>
      </c>
      <c r="AB38" s="104">
        <v>1</v>
      </c>
      <c r="AC38" s="104">
        <v>1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1</v>
      </c>
      <c r="CZ38" s="61">
        <v>1</v>
      </c>
    </row>
    <row r="39" spans="1:104" ht="22.5" x14ac:dyDescent="0.2">
      <c r="A39" s="95">
        <v>22</v>
      </c>
      <c r="B39" s="96" t="s">
        <v>461</v>
      </c>
      <c r="C39" s="97" t="s">
        <v>462</v>
      </c>
      <c r="D39" s="98" t="s">
        <v>286</v>
      </c>
      <c r="E39" s="99">
        <v>8</v>
      </c>
      <c r="F39" s="100">
        <v>430</v>
      </c>
      <c r="G39" s="101">
        <f t="shared" si="3"/>
        <v>3440</v>
      </c>
      <c r="H39" s="102">
        <v>0</v>
      </c>
      <c r="I39" s="103">
        <f t="shared" si="4"/>
        <v>0</v>
      </c>
      <c r="J39" s="102">
        <v>0</v>
      </c>
      <c r="K39" s="103">
        <f t="shared" si="5"/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x14ac:dyDescent="0.2">
      <c r="A40" s="95">
        <v>23</v>
      </c>
      <c r="B40" s="96" t="s">
        <v>463</v>
      </c>
      <c r="C40" s="97" t="s">
        <v>464</v>
      </c>
      <c r="D40" s="98" t="s">
        <v>286</v>
      </c>
      <c r="E40" s="99">
        <v>2</v>
      </c>
      <c r="F40" s="100">
        <v>350</v>
      </c>
      <c r="G40" s="101">
        <f t="shared" si="3"/>
        <v>700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465</v>
      </c>
      <c r="C41" s="97" t="s">
        <v>466</v>
      </c>
      <c r="D41" s="98" t="s">
        <v>286</v>
      </c>
      <c r="E41" s="99">
        <v>2</v>
      </c>
      <c r="F41" s="100">
        <v>350</v>
      </c>
      <c r="G41" s="101">
        <f t="shared" si="3"/>
        <v>700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467</v>
      </c>
      <c r="C42" s="97" t="s">
        <v>468</v>
      </c>
      <c r="D42" s="98" t="s">
        <v>414</v>
      </c>
      <c r="E42" s="99">
        <v>1</v>
      </c>
      <c r="F42" s="100">
        <v>800</v>
      </c>
      <c r="G42" s="101">
        <f t="shared" si="3"/>
        <v>800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469</v>
      </c>
      <c r="C43" s="97" t="s">
        <v>470</v>
      </c>
      <c r="D43" s="98" t="s">
        <v>286</v>
      </c>
      <c r="E43" s="99">
        <v>4</v>
      </c>
      <c r="F43" s="100">
        <v>750</v>
      </c>
      <c r="G43" s="101">
        <f t="shared" si="3"/>
        <v>3000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114" t="s">
        <v>30</v>
      </c>
      <c r="B44" s="115" t="s">
        <v>457</v>
      </c>
      <c r="C44" s="116" t="s">
        <v>458</v>
      </c>
      <c r="D44" s="117"/>
      <c r="E44" s="118"/>
      <c r="F44" s="118"/>
      <c r="G44" s="119">
        <f>SUM(G37:G43)</f>
        <v>8890</v>
      </c>
      <c r="H44" s="120"/>
      <c r="I44" s="121">
        <f>SUM(I37:I43)</f>
        <v>0</v>
      </c>
      <c r="J44" s="122"/>
      <c r="K44" s="121">
        <f>SUM(K37:K43)</f>
        <v>0</v>
      </c>
      <c r="O44" s="94"/>
      <c r="X44" s="123">
        <f>K44</f>
        <v>0</v>
      </c>
      <c r="Y44" s="123">
        <f>I44</f>
        <v>0</v>
      </c>
      <c r="Z44" s="124">
        <f>G44</f>
        <v>8890</v>
      </c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25"/>
      <c r="BB44" s="125"/>
      <c r="BC44" s="125"/>
      <c r="BD44" s="125"/>
      <c r="BE44" s="125"/>
      <c r="BF44" s="125"/>
      <c r="BG44" s="104"/>
      <c r="BH44" s="104"/>
      <c r="BI44" s="104"/>
      <c r="BJ44" s="104"/>
      <c r="BK44" s="104"/>
    </row>
    <row r="45" spans="1:104" x14ac:dyDescent="0.2">
      <c r="A45" s="126" t="s">
        <v>31</v>
      </c>
      <c r="B45" s="127" t="s">
        <v>32</v>
      </c>
      <c r="C45" s="128"/>
      <c r="D45" s="129"/>
      <c r="E45" s="130"/>
      <c r="F45" s="130"/>
      <c r="G45" s="131">
        <f>SUM(Z7:Z45)</f>
        <v>33434.54</v>
      </c>
      <c r="H45" s="132"/>
      <c r="I45" s="133">
        <f>SUM(Y7:Y45)</f>
        <v>0</v>
      </c>
      <c r="J45" s="132"/>
      <c r="K45" s="133">
        <f>SUM(X7:X45)</f>
        <v>0</v>
      </c>
      <c r="O45" s="94"/>
      <c r="BA45" s="134"/>
      <c r="BB45" s="134"/>
      <c r="BC45" s="134"/>
      <c r="BD45" s="134"/>
      <c r="BE45" s="134"/>
      <c r="BF45" s="134"/>
    </row>
    <row r="46" spans="1:104" x14ac:dyDescent="0.2">
      <c r="E46" s="61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A98" s="135"/>
      <c r="B98" s="135"/>
    </row>
    <row r="99" spans="1:7" x14ac:dyDescent="0.2">
      <c r="C99" s="136"/>
      <c r="D99" s="136"/>
      <c r="E99" s="137"/>
      <c r="F99" s="136"/>
      <c r="G99" s="138"/>
    </row>
    <row r="100" spans="1:7" x14ac:dyDescent="0.2">
      <c r="A100" s="135"/>
      <c r="B100" s="135"/>
    </row>
    <row r="1017" spans="1:7" x14ac:dyDescent="0.2">
      <c r="A1017" s="139"/>
      <c r="B1017" s="140"/>
      <c r="C1017" s="141" t="s">
        <v>33</v>
      </c>
      <c r="D1017" s="142"/>
      <c r="F1017" s="80"/>
      <c r="G1017" s="107">
        <v>100000</v>
      </c>
    </row>
    <row r="1018" spans="1:7" x14ac:dyDescent="0.2">
      <c r="A1018" s="139"/>
      <c r="B1018" s="140"/>
      <c r="C1018" s="141" t="s">
        <v>34</v>
      </c>
      <c r="D1018" s="142"/>
      <c r="F1018" s="80"/>
      <c r="G1018" s="107">
        <v>100000</v>
      </c>
    </row>
    <row r="1019" spans="1:7" x14ac:dyDescent="0.2">
      <c r="A1019" s="139"/>
      <c r="B1019" s="140"/>
      <c r="C1019" s="141" t="s">
        <v>35</v>
      </c>
      <c r="D1019" s="142"/>
      <c r="F1019" s="80"/>
      <c r="G1019" s="107">
        <v>100000</v>
      </c>
    </row>
    <row r="1020" spans="1:7" x14ac:dyDescent="0.2">
      <c r="A1020" s="139"/>
      <c r="B1020" s="140"/>
      <c r="C1020" s="141" t="s">
        <v>36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37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38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39</v>
      </c>
      <c r="D1023" s="142"/>
      <c r="F1023" s="80"/>
      <c r="G1023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5"/>
  <sheetViews>
    <sheetView showGridLines="0" showZeros="0" zoomScaleNormal="100" workbookViewId="0">
      <selection activeCell="C20" sqref="C20:C25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490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472</v>
      </c>
      <c r="C7" s="88" t="s">
        <v>473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474</v>
      </c>
      <c r="C8" s="97" t="s">
        <v>475</v>
      </c>
      <c r="D8" s="98" t="s">
        <v>237</v>
      </c>
      <c r="E8" s="99">
        <v>2</v>
      </c>
      <c r="F8" s="100">
        <v>195</v>
      </c>
      <c r="G8" s="101">
        <f>E8*F8</f>
        <v>390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476</v>
      </c>
      <c r="C9" s="97" t="s">
        <v>477</v>
      </c>
      <c r="D9" s="98" t="s">
        <v>56</v>
      </c>
      <c r="E9" s="99">
        <v>1.8</v>
      </c>
      <c r="F9" s="100">
        <v>510</v>
      </c>
      <c r="G9" s="101">
        <f>E9*F9</f>
        <v>918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478</v>
      </c>
      <c r="C10" s="97" t="s">
        <v>479</v>
      </c>
      <c r="D10" s="98" t="s">
        <v>56</v>
      </c>
      <c r="E10" s="99">
        <v>1.4</v>
      </c>
      <c r="F10" s="100">
        <v>460</v>
      </c>
      <c r="G10" s="101">
        <f>E10*F10</f>
        <v>644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480</v>
      </c>
      <c r="C11" s="97" t="s">
        <v>481</v>
      </c>
      <c r="D11" s="98" t="s">
        <v>56</v>
      </c>
      <c r="E11" s="99">
        <v>2.1</v>
      </c>
      <c r="F11" s="100">
        <v>295</v>
      </c>
      <c r="G11" s="101">
        <f>E11*F11</f>
        <v>619.5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472</v>
      </c>
      <c r="C12" s="116" t="s">
        <v>473</v>
      </c>
      <c r="D12" s="117"/>
      <c r="E12" s="118"/>
      <c r="F12" s="118"/>
      <c r="G12" s="119">
        <f>SUM(G7:G11)</f>
        <v>2571.5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2571.5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482</v>
      </c>
      <c r="C13" s="88" t="s">
        <v>483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484</v>
      </c>
      <c r="C14" s="97" t="s">
        <v>485</v>
      </c>
      <c r="D14" s="98" t="s">
        <v>340</v>
      </c>
      <c r="E14" s="99">
        <v>1</v>
      </c>
      <c r="F14" s="100">
        <v>1000</v>
      </c>
      <c r="G14" s="101">
        <f>E14*F14</f>
        <v>1000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486</v>
      </c>
      <c r="C15" s="97" t="s">
        <v>487</v>
      </c>
      <c r="D15" s="98" t="s">
        <v>340</v>
      </c>
      <c r="E15" s="99">
        <v>1</v>
      </c>
      <c r="F15" s="100">
        <v>6500</v>
      </c>
      <c r="G15" s="101">
        <f>E15*F15</f>
        <v>6500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488</v>
      </c>
      <c r="C16" s="97" t="s">
        <v>489</v>
      </c>
      <c r="D16" s="98" t="s">
        <v>340</v>
      </c>
      <c r="E16" s="99">
        <v>1</v>
      </c>
      <c r="F16" s="100">
        <v>500</v>
      </c>
      <c r="G16" s="101">
        <f>E16*F16</f>
        <v>500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482</v>
      </c>
      <c r="C17" s="116" t="s">
        <v>483</v>
      </c>
      <c r="D17" s="117"/>
      <c r="E17" s="118"/>
      <c r="F17" s="118"/>
      <c r="G17" s="119">
        <f>SUM(G13:G16)</f>
        <v>8000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8000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10571.5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A70" s="135"/>
      <c r="B70" s="135"/>
    </row>
    <row r="71" spans="1:7" x14ac:dyDescent="0.2">
      <c r="C71" s="136"/>
      <c r="D71" s="136"/>
      <c r="E71" s="137"/>
      <c r="F71" s="136"/>
      <c r="G71" s="138"/>
    </row>
    <row r="72" spans="1:7" x14ac:dyDescent="0.2">
      <c r="A72" s="135"/>
      <c r="B72" s="135"/>
    </row>
    <row r="989" spans="1:7" x14ac:dyDescent="0.2">
      <c r="A989" s="139"/>
      <c r="B989" s="140"/>
      <c r="C989" s="141" t="s">
        <v>33</v>
      </c>
      <c r="D989" s="142"/>
      <c r="F989" s="80"/>
      <c r="G989" s="107">
        <v>100000</v>
      </c>
    </row>
    <row r="990" spans="1:7" x14ac:dyDescent="0.2">
      <c r="A990" s="139"/>
      <c r="B990" s="140"/>
      <c r="C990" s="141" t="s">
        <v>34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35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36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37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38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39</v>
      </c>
      <c r="D995" s="142"/>
      <c r="F995" s="80"/>
      <c r="G99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8"/>
  <sheetViews>
    <sheetView showGridLines="0" showZeros="0" zoomScaleNormal="100" workbookViewId="0">
      <selection activeCell="C23" sqref="C23:C28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491</v>
      </c>
      <c r="C7" s="88" t="s">
        <v>492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493</v>
      </c>
      <c r="C8" s="97" t="s">
        <v>494</v>
      </c>
      <c r="D8" s="98" t="s">
        <v>495</v>
      </c>
      <c r="E8" s="99">
        <v>1</v>
      </c>
      <c r="F8" s="100">
        <v>1000</v>
      </c>
      <c r="G8" s="101">
        <f t="shared" ref="G8:G19" si="0">E8*F8</f>
        <v>1000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496</v>
      </c>
      <c r="C9" s="97" t="s">
        <v>497</v>
      </c>
      <c r="D9" s="98" t="s">
        <v>495</v>
      </c>
      <c r="E9" s="99">
        <v>1</v>
      </c>
      <c r="F9" s="100">
        <v>1000</v>
      </c>
      <c r="G9" s="101">
        <f t="shared" si="0"/>
        <v>1000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498</v>
      </c>
      <c r="C10" s="97" t="s">
        <v>499</v>
      </c>
      <c r="D10" s="98" t="s">
        <v>495</v>
      </c>
      <c r="E10" s="99">
        <v>1</v>
      </c>
      <c r="F10" s="100">
        <v>4000</v>
      </c>
      <c r="G10" s="101">
        <f t="shared" si="0"/>
        <v>4000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500</v>
      </c>
      <c r="C11" s="97" t="s">
        <v>501</v>
      </c>
      <c r="D11" s="98" t="s">
        <v>495</v>
      </c>
      <c r="E11" s="99">
        <v>1</v>
      </c>
      <c r="F11" s="100">
        <v>1000</v>
      </c>
      <c r="G11" s="101">
        <f t="shared" si="0"/>
        <v>1000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502</v>
      </c>
      <c r="C12" s="97" t="s">
        <v>503</v>
      </c>
      <c r="D12" s="98" t="s">
        <v>495</v>
      </c>
      <c r="E12" s="99">
        <v>1</v>
      </c>
      <c r="F12" s="100">
        <v>5000</v>
      </c>
      <c r="G12" s="101">
        <f t="shared" si="0"/>
        <v>5000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504</v>
      </c>
      <c r="C13" s="97" t="s">
        <v>505</v>
      </c>
      <c r="D13" s="98" t="s">
        <v>495</v>
      </c>
      <c r="E13" s="99">
        <v>1</v>
      </c>
      <c r="F13" s="100">
        <v>2000</v>
      </c>
      <c r="G13" s="101">
        <f t="shared" si="0"/>
        <v>2000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506</v>
      </c>
      <c r="C14" s="97" t="s">
        <v>507</v>
      </c>
      <c r="D14" s="98" t="s">
        <v>495</v>
      </c>
      <c r="E14" s="99">
        <v>1</v>
      </c>
      <c r="F14" s="100">
        <v>10000</v>
      </c>
      <c r="G14" s="101">
        <f t="shared" si="0"/>
        <v>10000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508</v>
      </c>
      <c r="C15" s="97" t="s">
        <v>509</v>
      </c>
      <c r="D15" s="98" t="s">
        <v>510</v>
      </c>
      <c r="E15" s="99">
        <v>1</v>
      </c>
      <c r="F15" s="100">
        <v>5000</v>
      </c>
      <c r="G15" s="101">
        <f t="shared" si="0"/>
        <v>5000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511</v>
      </c>
      <c r="C16" s="97" t="s">
        <v>512</v>
      </c>
      <c r="D16" s="98" t="s">
        <v>510</v>
      </c>
      <c r="E16" s="99">
        <v>1</v>
      </c>
      <c r="F16" s="100">
        <v>4000</v>
      </c>
      <c r="G16" s="101">
        <f t="shared" si="0"/>
        <v>4000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513</v>
      </c>
      <c r="C17" s="97" t="s">
        <v>514</v>
      </c>
      <c r="D17" s="98" t="s">
        <v>495</v>
      </c>
      <c r="E17" s="99">
        <v>1</v>
      </c>
      <c r="F17" s="100">
        <v>6000</v>
      </c>
      <c r="G17" s="101">
        <f t="shared" si="0"/>
        <v>6000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515</v>
      </c>
      <c r="C18" s="97" t="s">
        <v>516</v>
      </c>
      <c r="D18" s="98" t="s">
        <v>495</v>
      </c>
      <c r="E18" s="99">
        <v>1</v>
      </c>
      <c r="F18" s="100">
        <v>15000</v>
      </c>
      <c r="G18" s="101">
        <f t="shared" si="0"/>
        <v>15000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517</v>
      </c>
      <c r="C19" s="97" t="s">
        <v>518</v>
      </c>
      <c r="D19" s="98" t="s">
        <v>510</v>
      </c>
      <c r="E19" s="99">
        <v>1</v>
      </c>
      <c r="F19" s="100">
        <v>3000</v>
      </c>
      <c r="G19" s="101">
        <f t="shared" si="0"/>
        <v>3000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491</v>
      </c>
      <c r="C20" s="116" t="s">
        <v>492</v>
      </c>
      <c r="D20" s="117"/>
      <c r="E20" s="118"/>
      <c r="F20" s="118"/>
      <c r="G20" s="119">
        <f>SUM(G7:G19)</f>
        <v>57000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57000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57000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A73" s="135"/>
      <c r="B73" s="135"/>
    </row>
    <row r="74" spans="1:7" x14ac:dyDescent="0.2">
      <c r="C74" s="136"/>
      <c r="D74" s="136"/>
      <c r="E74" s="137"/>
      <c r="F74" s="136"/>
      <c r="G74" s="138"/>
    </row>
    <row r="75" spans="1:7" x14ac:dyDescent="0.2">
      <c r="A75" s="135"/>
      <c r="B75" s="135"/>
    </row>
    <row r="992" spans="1:7" x14ac:dyDescent="0.2">
      <c r="A992" s="139"/>
      <c r="B992" s="140"/>
      <c r="C992" s="141" t="s">
        <v>33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34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35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36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37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38</v>
      </c>
      <c r="D997" s="142"/>
      <c r="F997" s="80"/>
      <c r="G997" s="107">
        <v>100000</v>
      </c>
    </row>
    <row r="998" spans="1:7" x14ac:dyDescent="0.2">
      <c r="A998" s="139"/>
      <c r="B998" s="140"/>
      <c r="C998" s="141" t="s">
        <v>39</v>
      </c>
      <c r="D998" s="142"/>
      <c r="F998" s="80"/>
      <c r="G998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A12 12.1 </vt:lpstr>
      <vt:lpstr>A12 12.4a </vt:lpstr>
      <vt:lpstr>A12 12.4b </vt:lpstr>
      <vt:lpstr>A12 12.4c </vt:lpstr>
      <vt:lpstr>A12 12.5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'A12 12.1 '!Názvy_tisku</vt:lpstr>
      <vt:lpstr>'A12 12.4a '!Názvy_tisku</vt:lpstr>
      <vt:lpstr>'A12 12.4b '!Názvy_tisku</vt:lpstr>
      <vt:lpstr>'A12 12.4c '!Názvy_tisku</vt:lpstr>
      <vt:lpstr>'A12 12.5 '!Názvy_tisku</vt:lpstr>
      <vt:lpstr>Stavba!Objednatel</vt:lpstr>
      <vt:lpstr>Stavba!Objekt</vt:lpstr>
      <vt:lpstr>'A12 12.1 '!Oblast_tisku</vt:lpstr>
      <vt:lpstr>'A12 12.4a '!Oblast_tisku</vt:lpstr>
      <vt:lpstr>'A12 12.4b '!Oblast_tisku</vt:lpstr>
      <vt:lpstr>'A12 12.4c '!Oblast_tisku</vt:lpstr>
      <vt:lpstr>'A12 12.5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'A12 12.4a '!SloupecCC</vt:lpstr>
      <vt:lpstr>'A12 12.4b '!SloupecCC</vt:lpstr>
      <vt:lpstr>'A12 12.4c '!SloupecCC</vt:lpstr>
      <vt:lpstr>'A12 12.5 '!SloupecCC</vt:lpstr>
      <vt:lpstr>SloupecCC</vt:lpstr>
      <vt:lpstr>'A12 12.4a '!SloupecCDH</vt:lpstr>
      <vt:lpstr>'A12 12.4b '!SloupecCDH</vt:lpstr>
      <vt:lpstr>'A12 12.4c '!SloupecCDH</vt:lpstr>
      <vt:lpstr>'A12 12.5 '!SloupecCDH</vt:lpstr>
      <vt:lpstr>SloupecCDH</vt:lpstr>
      <vt:lpstr>'A12 12.4a '!SloupecCisloPol</vt:lpstr>
      <vt:lpstr>'A12 12.4b '!SloupecCisloPol</vt:lpstr>
      <vt:lpstr>'A12 12.4c '!SloupecCisloPol</vt:lpstr>
      <vt:lpstr>'A12 12.5 '!SloupecCisloPol</vt:lpstr>
      <vt:lpstr>SloupecCisloPol</vt:lpstr>
      <vt:lpstr>'A12 12.4a '!SloupecCH</vt:lpstr>
      <vt:lpstr>'A12 12.4b '!SloupecCH</vt:lpstr>
      <vt:lpstr>'A12 12.4c '!SloupecCH</vt:lpstr>
      <vt:lpstr>'A12 12.5 '!SloupecCH</vt:lpstr>
      <vt:lpstr>SloupecCH</vt:lpstr>
      <vt:lpstr>'A12 12.4a '!SloupecJC</vt:lpstr>
      <vt:lpstr>'A12 12.4b '!SloupecJC</vt:lpstr>
      <vt:lpstr>'A12 12.4c '!SloupecJC</vt:lpstr>
      <vt:lpstr>'A12 12.5 '!SloupecJC</vt:lpstr>
      <vt:lpstr>SloupecJC</vt:lpstr>
      <vt:lpstr>'A12 12.4a '!SloupecJDH</vt:lpstr>
      <vt:lpstr>'A12 12.4b '!SloupecJDH</vt:lpstr>
      <vt:lpstr>'A12 12.4c '!SloupecJDH</vt:lpstr>
      <vt:lpstr>'A12 12.5 '!SloupecJDH</vt:lpstr>
      <vt:lpstr>SloupecJDH</vt:lpstr>
      <vt:lpstr>'A12 12.4a '!SloupecJDM</vt:lpstr>
      <vt:lpstr>'A12 12.4b '!SloupecJDM</vt:lpstr>
      <vt:lpstr>'A12 12.4c '!SloupecJDM</vt:lpstr>
      <vt:lpstr>'A12 12.5 '!SloupecJDM</vt:lpstr>
      <vt:lpstr>SloupecJDM</vt:lpstr>
      <vt:lpstr>'A12 12.4a '!SloupecJH</vt:lpstr>
      <vt:lpstr>'A12 12.4b '!SloupecJH</vt:lpstr>
      <vt:lpstr>'A12 12.4c '!SloupecJH</vt:lpstr>
      <vt:lpstr>'A12 12.5 '!SloupecJH</vt:lpstr>
      <vt:lpstr>SloupecJH</vt:lpstr>
      <vt:lpstr>'A12 12.4a '!SloupecMJ</vt:lpstr>
      <vt:lpstr>'A12 12.4b '!SloupecMJ</vt:lpstr>
      <vt:lpstr>'A12 12.4c '!SloupecMJ</vt:lpstr>
      <vt:lpstr>'A12 12.5 '!SloupecMJ</vt:lpstr>
      <vt:lpstr>SloupecMJ</vt:lpstr>
      <vt:lpstr>'A12 12.4a '!SloupecMnozstvi</vt:lpstr>
      <vt:lpstr>'A12 12.4b '!SloupecMnozstvi</vt:lpstr>
      <vt:lpstr>'A12 12.4c '!SloupecMnozstvi</vt:lpstr>
      <vt:lpstr>'A12 12.5 '!SloupecMnozstvi</vt:lpstr>
      <vt:lpstr>SloupecMnozstvi</vt:lpstr>
      <vt:lpstr>'A12 12.4a '!SloupecNazPol</vt:lpstr>
      <vt:lpstr>'A12 12.4b '!SloupecNazPol</vt:lpstr>
      <vt:lpstr>'A12 12.4c '!SloupecNazPol</vt:lpstr>
      <vt:lpstr>'A12 12.5 '!SloupecNazPol</vt:lpstr>
      <vt:lpstr>SloupecNazPol</vt:lpstr>
      <vt:lpstr>'A12 12.4a '!SloupecPC</vt:lpstr>
      <vt:lpstr>'A12 12.4b '!SloupecPC</vt:lpstr>
      <vt:lpstr>'A12 12.4c '!SloupecPC</vt:lpstr>
      <vt:lpstr>'A12 12.5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Koplík Josef, Ing.</cp:lastModifiedBy>
  <dcterms:created xsi:type="dcterms:W3CDTF">2022-08-12T08:55:25Z</dcterms:created>
  <dcterms:modified xsi:type="dcterms:W3CDTF">2023-03-17T11:34:35Z</dcterms:modified>
</cp:coreProperties>
</file>